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O16" i="2" l="1"/>
  <c r="O14" i="2"/>
  <c r="O13" i="2"/>
  <c r="N13" i="2"/>
  <c r="M13" i="2"/>
  <c r="L13" i="2"/>
  <c r="K13" i="2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K14" i="2" l="1"/>
  <c r="H16" i="2"/>
  <c r="K16" i="2"/>
  <c r="I16" i="2"/>
  <c r="O15" i="2"/>
  <c r="M16" i="2"/>
  <c r="N15" i="2"/>
  <c r="N14" i="2"/>
  <c r="M15" i="2"/>
  <c r="M14" i="2"/>
  <c r="F16" i="2"/>
  <c r="L14" i="2"/>
  <c r="L15" i="2"/>
  <c r="N16" i="2" l="1"/>
  <c r="L16" i="2"/>
  <c r="G14" i="3" l="1"/>
  <c r="E14" i="3"/>
  <c r="H11" i="3"/>
  <c r="H14" i="3" s="1"/>
  <c r="G11" i="3"/>
  <c r="F11" i="3"/>
  <c r="F14" i="3" s="1"/>
  <c r="I14" i="3" s="1"/>
  <c r="E11" i="3"/>
  <c r="U8" i="3"/>
  <c r="T8" i="3"/>
  <c r="S8" i="3"/>
  <c r="Q8" i="3"/>
  <c r="P8" i="3"/>
  <c r="O8" i="3"/>
  <c r="M8" i="3"/>
  <c r="L8" i="3"/>
  <c r="K8" i="3"/>
  <c r="I8" i="3"/>
  <c r="I6" i="3"/>
  <c r="I5" i="3"/>
  <c r="I11" i="3" l="1"/>
</calcChain>
</file>

<file path=xl/sharedStrings.xml><?xml version="1.0" encoding="utf-8"?>
<sst xmlns="http://schemas.openxmlformats.org/spreadsheetml/2006/main" count="228" uniqueCount="91">
  <si>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</si>
  <si>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</si>
  <si>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</si>
  <si>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</si>
  <si>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</si>
  <si>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</si>
  <si>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</si>
  <si>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</si>
  <si>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</si>
  <si>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</si>
  <si>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</si>
  <si>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</si>
  <si>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</si>
  <si>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</si>
  <si>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</si>
  <si>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</si>
  <si>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</si>
  <si>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</si>
  <si>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</si>
  <si>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</si>
  <si>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</si>
  <si>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</si>
  <si>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</si>
  <si>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</si>
  <si>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</si>
  <si>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</si>
  <si>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</si>
  <si>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</si>
  <si>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</si>
  <si>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</si>
  <si>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</si>
  <si>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</si>
  <si>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Teijo Kytösalmi</t>
  </si>
  <si>
    <t>1.</t>
  </si>
  <si>
    <t>IPV</t>
  </si>
  <si>
    <t>8.</t>
  </si>
  <si>
    <t>VM</t>
  </si>
  <si>
    <t>7.</t>
  </si>
  <si>
    <t>6.</t>
  </si>
  <si>
    <t>3.  ottelu</t>
  </si>
  <si>
    <t>11.05. 1975  Kiri - IPV  14-2</t>
  </si>
  <si>
    <t>06.07. 1975  UPV - IPV  5-1</t>
  </si>
  <si>
    <t>4.</t>
  </si>
  <si>
    <t>Seurat</t>
  </si>
  <si>
    <t>VM = Vaasan Maila  (1933)</t>
  </si>
  <si>
    <t>ykkössarja</t>
  </si>
  <si>
    <t>IPV = Imatran Pallo-Veikot  (1957)</t>
  </si>
  <si>
    <t>----</t>
  </si>
  <si>
    <t>MESTARUUSSARJA</t>
  </si>
  <si>
    <t>URA SM-SARJASSA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</si>
  <si>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</si>
  <si>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</si>
  <si>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</si>
  <si>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</si>
  <si>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</si>
  <si>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</si>
  <si>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</si>
  <si>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</si>
  <si>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14.</t>
  </si>
  <si>
    <t>10.</t>
  </si>
  <si>
    <t>5.</t>
  </si>
  <si>
    <t xml:space="preserve"> NYP,  8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</si>
  <si>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</si>
  <si>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</si>
  <si>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</si>
  <si>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</si>
  <si>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</si>
  <si>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</si>
  <si>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</si>
  <si>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IPV = Imatran Pallo-Veikot  (1955)</t>
  </si>
  <si>
    <t xml:space="preserve"> Arvo-ottelut</t>
  </si>
  <si>
    <t>Mitalit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</si>
  <si>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</si>
  <si>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</si>
  <si>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</si>
  <si>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</si>
  <si>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</si>
  <si>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</si>
  <si>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</si>
  <si>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</si>
  <si>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</si>
  <si>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</si>
  <si>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</si>
  <si>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</si>
  <si>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</si>
  <si>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IPV  2</t>
  </si>
  <si>
    <t>suomensarja</t>
  </si>
  <si>
    <t>21.2.1953</t>
  </si>
  <si>
    <t xml:space="preserve">  18 v   2 kk 20 pv</t>
  </si>
  <si>
    <t xml:space="preserve">  18 v   4 kk 15 pv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</si>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</sst>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165" fontId="4" fillId="3" borderId="1" xfId="1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/>
    <xf numFmtId="0" fontId="8" fillId="7" borderId="2" xfId="0" applyFont="1" applyFill="1" applyBorder="1" applyAlignment="1">
      <alignment vertical="top"/>
    </xf>
    <xf numFmtId="0" fontId="9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7" borderId="4" xfId="0" applyFont="1" applyFill="1" applyBorder="1" applyAlignment="1"/>
    <xf numFmtId="0" fontId="2" fillId="2" borderId="0" xfId="0" applyFont="1" applyFill="1" applyAlignment="1"/>
    <xf numFmtId="0" fontId="2" fillId="0" borderId="0" xfId="0" applyFont="1" applyAlignment="1"/>
    <xf numFmtId="0" fontId="10" fillId="3" borderId="3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6" fillId="0" borderId="0" xfId="0" applyFont="1" applyAlignment="1"/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center"/>
    </xf>
    <xf numFmtId="165" fontId="4" fillId="6" borderId="4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2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6" xfId="0" applyFont="1" applyFill="1" applyBorder="1" applyAlignment="1"/>
    <xf numFmtId="0" fontId="2" fillId="8" borderId="0" xfId="0" applyFont="1" applyFill="1" applyAlignment="1"/>
    <xf numFmtId="0" fontId="4" fillId="2" borderId="0" xfId="0" applyFont="1" applyFill="1" applyBorder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4" fillId="4" borderId="13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left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9" borderId="1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4" fillId="4" borderId="6" xfId="0" applyFont="1" applyFill="1" applyBorder="1" applyAlignment="1">
      <alignment horizontal="right"/>
    </xf>
    <xf numFmtId="0" fontId="4" fillId="4" borderId="12" xfId="0" applyFont="1" applyFill="1" applyBorder="1"/>
    <xf numFmtId="0" fontId="2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2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9" customWidth="1"/>
    <col min="3" max="3" width="6.7109375" style="68" customWidth="1"/>
    <col min="4" max="4" width="9.28515625" style="69" customWidth="1"/>
    <col min="5" max="12" width="5.7109375" style="68" customWidth="1"/>
    <col min="13" max="13" width="6" style="68" customWidth="1"/>
    <col min="14" max="14" width="8.85546875" style="68" customWidth="1"/>
    <col min="15" max="15" width="0.7109375" style="32" customWidth="1"/>
    <col min="16" max="20" width="5.7109375" style="68" customWidth="1"/>
    <col min="21" max="21" width="8.7109375" style="68" customWidth="1"/>
    <col min="22" max="22" width="0.7109375" style="32" customWidth="1"/>
    <col min="23" max="27" width="5.7109375" style="68" customWidth="1"/>
    <col min="28" max="28" width="8.7109375" style="68" customWidth="1"/>
    <col min="29" max="29" width="0.7109375" style="32" customWidth="1"/>
    <col min="30" max="35" width="5.7109375" style="68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87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48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77"/>
      <c r="W2" s="22" t="s">
        <v>15</v>
      </c>
      <c r="X2" s="14"/>
      <c r="Y2" s="14"/>
      <c r="Z2" s="14"/>
      <c r="AA2" s="14"/>
      <c r="AB2" s="14"/>
      <c r="AC2" s="77"/>
      <c r="AD2" s="22" t="s">
        <v>70</v>
      </c>
      <c r="AE2" s="14"/>
      <c r="AF2" s="14"/>
      <c r="AG2" s="20"/>
      <c r="AH2" s="14" t="s">
        <v>71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1975</v>
      </c>
      <c r="C4" s="25" t="s">
        <v>38</v>
      </c>
      <c r="D4" s="26" t="s">
        <v>34</v>
      </c>
      <c r="E4" s="25">
        <v>6</v>
      </c>
      <c r="F4" s="25">
        <v>1</v>
      </c>
      <c r="G4" s="25">
        <v>0</v>
      </c>
      <c r="H4" s="25">
        <v>1</v>
      </c>
      <c r="I4" s="25"/>
      <c r="J4" s="25"/>
      <c r="K4" s="25"/>
      <c r="L4" s="25"/>
      <c r="M4" s="25"/>
      <c r="N4" s="27"/>
      <c r="O4" s="32"/>
      <c r="P4" s="25"/>
      <c r="Q4" s="25"/>
      <c r="R4" s="25"/>
      <c r="S4" s="25"/>
      <c r="T4" s="25"/>
      <c r="U4" s="25"/>
      <c r="V4" s="32"/>
      <c r="W4" s="25"/>
      <c r="X4" s="25"/>
      <c r="Y4" s="25"/>
      <c r="Z4" s="25"/>
      <c r="AA4" s="25"/>
      <c r="AB4" s="25"/>
      <c r="AC4" s="32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1976</v>
      </c>
      <c r="C5" s="25" t="s">
        <v>42</v>
      </c>
      <c r="D5" s="26" t="s">
        <v>34</v>
      </c>
      <c r="E5" s="25">
        <v>14</v>
      </c>
      <c r="F5" s="25">
        <v>1</v>
      </c>
      <c r="G5" s="28">
        <v>4</v>
      </c>
      <c r="H5" s="25">
        <v>6</v>
      </c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25"/>
      <c r="V5" s="24"/>
      <c r="W5" s="25"/>
      <c r="X5" s="25"/>
      <c r="Y5" s="25"/>
      <c r="Z5" s="25"/>
      <c r="AA5" s="25"/>
      <c r="AB5" s="25"/>
      <c r="AC5" s="24"/>
      <c r="AD5" s="25"/>
      <c r="AE5" s="29"/>
      <c r="AF5" s="29"/>
      <c r="AG5" s="25"/>
      <c r="AH5" s="25"/>
      <c r="AI5" s="25"/>
      <c r="AJ5" s="9"/>
    </row>
    <row r="6" spans="1:36" s="23" customFormat="1" ht="15" customHeight="1" x14ac:dyDescent="0.2">
      <c r="A6" s="9"/>
      <c r="B6" s="25">
        <v>1977</v>
      </c>
      <c r="C6" s="25" t="s">
        <v>33</v>
      </c>
      <c r="D6" s="26" t="s">
        <v>34</v>
      </c>
      <c r="E6" s="25">
        <v>3</v>
      </c>
      <c r="F6" s="25">
        <v>0</v>
      </c>
      <c r="G6" s="25">
        <v>2</v>
      </c>
      <c r="H6" s="25">
        <v>0</v>
      </c>
      <c r="I6" s="25">
        <v>5</v>
      </c>
      <c r="J6" s="25">
        <v>1</v>
      </c>
      <c r="K6" s="25">
        <v>0</v>
      </c>
      <c r="L6" s="25">
        <v>2</v>
      </c>
      <c r="M6" s="25">
        <v>2</v>
      </c>
      <c r="N6" s="31" t="s">
        <v>47</v>
      </c>
      <c r="O6" s="24"/>
      <c r="P6" s="25"/>
      <c r="Q6" s="25"/>
      <c r="R6" s="25"/>
      <c r="S6" s="25"/>
      <c r="T6" s="25"/>
      <c r="U6" s="25"/>
      <c r="V6" s="24"/>
      <c r="W6" s="25"/>
      <c r="X6" s="25"/>
      <c r="Y6" s="25"/>
      <c r="Z6" s="25"/>
      <c r="AA6" s="25"/>
      <c r="AB6" s="25"/>
      <c r="AC6" s="24"/>
      <c r="AD6" s="25"/>
      <c r="AE6" s="29"/>
      <c r="AF6" s="29"/>
      <c r="AG6" s="25">
        <v>1</v>
      </c>
      <c r="AH6" s="25"/>
      <c r="AI6" s="25"/>
      <c r="AJ6" s="9"/>
    </row>
    <row r="7" spans="1:36" s="23" customFormat="1" ht="15" customHeight="1" x14ac:dyDescent="0.25">
      <c r="A7" s="9"/>
      <c r="B7" s="25">
        <v>1978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32"/>
      <c r="P7" s="25"/>
      <c r="Q7" s="25"/>
      <c r="R7" s="25"/>
      <c r="S7" s="25"/>
      <c r="T7" s="25"/>
      <c r="U7" s="25"/>
      <c r="V7" s="32"/>
      <c r="W7" s="25"/>
      <c r="X7" s="25"/>
      <c r="Y7" s="25"/>
      <c r="Z7" s="25"/>
      <c r="AA7" s="25"/>
      <c r="AB7" s="25"/>
      <c r="AC7" s="32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25">
        <v>1979</v>
      </c>
      <c r="C8" s="25"/>
      <c r="D8" s="26"/>
      <c r="E8" s="25"/>
      <c r="F8" s="25"/>
      <c r="G8" s="25"/>
      <c r="H8" s="25"/>
      <c r="I8" s="25"/>
      <c r="J8" s="25"/>
      <c r="K8" s="25"/>
      <c r="L8" s="25"/>
      <c r="M8" s="25"/>
      <c r="N8" s="27"/>
      <c r="O8" s="32"/>
      <c r="P8" s="25"/>
      <c r="Q8" s="25"/>
      <c r="R8" s="25"/>
      <c r="S8" s="25"/>
      <c r="T8" s="25"/>
      <c r="U8" s="25"/>
      <c r="V8" s="32"/>
      <c r="W8" s="34"/>
      <c r="X8" s="34"/>
      <c r="Y8" s="34"/>
      <c r="Z8" s="34"/>
      <c r="AA8" s="34"/>
      <c r="AB8" s="61"/>
      <c r="AC8" s="32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25">
        <v>1980</v>
      </c>
      <c r="C9" s="25"/>
      <c r="D9" s="26"/>
      <c r="E9" s="25"/>
      <c r="F9" s="25"/>
      <c r="G9" s="25"/>
      <c r="H9" s="25"/>
      <c r="I9" s="25"/>
      <c r="J9" s="25"/>
      <c r="K9" s="25"/>
      <c r="L9" s="25"/>
      <c r="M9" s="25"/>
      <c r="N9" s="27"/>
      <c r="O9" s="32"/>
      <c r="P9" s="25"/>
      <c r="Q9" s="25"/>
      <c r="R9" s="28"/>
      <c r="S9" s="25"/>
      <c r="T9" s="25"/>
      <c r="U9" s="25"/>
      <c r="V9" s="32"/>
      <c r="W9" s="34"/>
      <c r="X9" s="34"/>
      <c r="Y9" s="34"/>
      <c r="Z9" s="34"/>
      <c r="AA9" s="34"/>
      <c r="AB9" s="61"/>
      <c r="AC9" s="32"/>
      <c r="AD9" s="25"/>
      <c r="AE9" s="29"/>
      <c r="AF9" s="33"/>
      <c r="AG9" s="28"/>
      <c r="AH9" s="30"/>
      <c r="AI9" s="25"/>
      <c r="AJ9" s="9"/>
    </row>
    <row r="10" spans="1:36" s="23" customFormat="1" ht="15" customHeight="1" x14ac:dyDescent="0.25">
      <c r="A10" s="9"/>
      <c r="B10" s="35">
        <v>1981</v>
      </c>
      <c r="C10" s="35" t="s">
        <v>33</v>
      </c>
      <c r="D10" s="36" t="s">
        <v>36</v>
      </c>
      <c r="E10" s="35"/>
      <c r="F10" s="37" t="s">
        <v>45</v>
      </c>
      <c r="G10" s="38"/>
      <c r="H10" s="39"/>
      <c r="I10" s="35"/>
      <c r="J10" s="35"/>
      <c r="K10" s="35"/>
      <c r="L10" s="35"/>
      <c r="M10" s="35"/>
      <c r="N10" s="40"/>
      <c r="O10" s="32"/>
      <c r="P10" s="25"/>
      <c r="Q10" s="25"/>
      <c r="R10" s="25"/>
      <c r="S10" s="25"/>
      <c r="T10" s="25"/>
      <c r="U10" s="25"/>
      <c r="V10" s="32"/>
      <c r="W10" s="34"/>
      <c r="X10" s="34"/>
      <c r="Y10" s="34"/>
      <c r="Z10" s="34"/>
      <c r="AA10" s="34"/>
      <c r="AB10" s="61"/>
      <c r="AC10" s="32"/>
      <c r="AD10" s="25"/>
      <c r="AE10" s="25"/>
      <c r="AF10" s="28"/>
      <c r="AG10" s="28"/>
      <c r="AH10" s="30"/>
      <c r="AI10" s="25"/>
      <c r="AJ10" s="9"/>
    </row>
    <row r="11" spans="1:36" s="23" customFormat="1" ht="15" customHeight="1" x14ac:dyDescent="0.25">
      <c r="A11" s="9"/>
      <c r="B11" s="25">
        <v>1982</v>
      </c>
      <c r="C11" s="25" t="s">
        <v>35</v>
      </c>
      <c r="D11" s="41" t="s">
        <v>36</v>
      </c>
      <c r="E11" s="25">
        <v>20</v>
      </c>
      <c r="F11" s="25">
        <v>0</v>
      </c>
      <c r="G11" s="25">
        <v>1</v>
      </c>
      <c r="H11" s="25">
        <v>13</v>
      </c>
      <c r="I11" s="25">
        <v>50</v>
      </c>
      <c r="J11" s="25">
        <v>12</v>
      </c>
      <c r="K11" s="25">
        <v>24</v>
      </c>
      <c r="L11" s="25">
        <v>13</v>
      </c>
      <c r="M11" s="25">
        <v>1</v>
      </c>
      <c r="N11" s="27">
        <v>0.38759689922480622</v>
      </c>
      <c r="O11" s="32"/>
      <c r="P11" s="25"/>
      <c r="Q11" s="25"/>
      <c r="R11" s="25"/>
      <c r="S11" s="25"/>
      <c r="T11" s="25"/>
      <c r="U11" s="25"/>
      <c r="V11" s="32"/>
      <c r="W11" s="34">
        <v>6</v>
      </c>
      <c r="X11" s="34">
        <v>0</v>
      </c>
      <c r="Y11" s="34">
        <v>2</v>
      </c>
      <c r="Z11" s="34">
        <v>1</v>
      </c>
      <c r="AA11" s="34">
        <v>15</v>
      </c>
      <c r="AB11" s="61">
        <v>0.34899999999999998</v>
      </c>
      <c r="AC11" s="32"/>
      <c r="AD11" s="25"/>
      <c r="AE11" s="29"/>
      <c r="AF11" s="33"/>
      <c r="AG11" s="28"/>
      <c r="AH11" s="30"/>
      <c r="AI11" s="25"/>
      <c r="AJ11" s="9"/>
    </row>
    <row r="12" spans="1:36" s="23" customFormat="1" ht="15" customHeight="1" x14ac:dyDescent="0.25">
      <c r="A12" s="9"/>
      <c r="B12" s="25">
        <v>1983</v>
      </c>
      <c r="C12" s="25" t="s">
        <v>37</v>
      </c>
      <c r="D12" s="41" t="s">
        <v>34</v>
      </c>
      <c r="E12" s="25">
        <v>6</v>
      </c>
      <c r="F12" s="25">
        <v>0</v>
      </c>
      <c r="G12" s="25">
        <v>1</v>
      </c>
      <c r="H12" s="25">
        <v>3</v>
      </c>
      <c r="I12" s="25">
        <v>12</v>
      </c>
      <c r="J12" s="25">
        <v>5</v>
      </c>
      <c r="K12" s="25">
        <v>4</v>
      </c>
      <c r="L12" s="25">
        <v>2</v>
      </c>
      <c r="M12" s="25">
        <v>1</v>
      </c>
      <c r="N12" s="27">
        <v>0.41379310344827586</v>
      </c>
      <c r="O12" s="32"/>
      <c r="P12" s="25"/>
      <c r="Q12" s="25"/>
      <c r="R12" s="25"/>
      <c r="S12" s="25"/>
      <c r="T12" s="25"/>
      <c r="U12" s="25"/>
      <c r="V12" s="32"/>
      <c r="W12" s="34"/>
      <c r="X12" s="34"/>
      <c r="Y12" s="34"/>
      <c r="Z12" s="34"/>
      <c r="AA12" s="34"/>
      <c r="AB12" s="61"/>
      <c r="AC12" s="32"/>
      <c r="AD12" s="25"/>
      <c r="AE12" s="25"/>
      <c r="AF12" s="28"/>
      <c r="AG12" s="28"/>
      <c r="AH12" s="30"/>
      <c r="AI12" s="25"/>
      <c r="AJ12" s="9"/>
    </row>
    <row r="13" spans="1:36" s="23" customFormat="1" ht="15" customHeight="1" x14ac:dyDescent="0.25">
      <c r="A13" s="9"/>
      <c r="B13" s="25">
        <v>1984</v>
      </c>
      <c r="C13" s="25"/>
      <c r="D13" s="26"/>
      <c r="E13" s="25">
        <f t="shared" ref="E13:M13" si="0">SUM(E11:E12)</f>
        <v>26</v>
      </c>
      <c r="F13" s="25">
        <f t="shared" si="0"/>
        <v>0</v>
      </c>
      <c r="G13" s="25">
        <f t="shared" si="0"/>
        <v>2</v>
      </c>
      <c r="H13" s="25">
        <f t="shared" si="0"/>
        <v>16</v>
      </c>
      <c r="I13" s="25">
        <f t="shared" si="0"/>
        <v>62</v>
      </c>
      <c r="J13" s="25">
        <f t="shared" si="0"/>
        <v>17</v>
      </c>
      <c r="K13" s="25">
        <f t="shared" si="0"/>
        <v>28</v>
      </c>
      <c r="L13" s="25">
        <f t="shared" si="0"/>
        <v>15</v>
      </c>
      <c r="M13" s="25">
        <f t="shared" si="0"/>
        <v>2</v>
      </c>
      <c r="N13" s="42">
        <v>0.39200000000000002</v>
      </c>
      <c r="O13" s="32"/>
      <c r="P13" s="25"/>
      <c r="Q13" s="25"/>
      <c r="R13" s="25"/>
      <c r="S13" s="25"/>
      <c r="T13" s="25"/>
      <c r="U13" s="25"/>
      <c r="V13" s="32"/>
      <c r="W13" s="34"/>
      <c r="X13" s="34"/>
      <c r="Y13" s="34"/>
      <c r="Z13" s="34"/>
      <c r="AA13" s="34"/>
      <c r="AB13" s="61"/>
      <c r="AC13" s="32"/>
      <c r="AD13" s="25"/>
      <c r="AE13" s="25"/>
      <c r="AF13" s="28"/>
      <c r="AG13" s="28"/>
      <c r="AH13" s="30"/>
      <c r="AI13" s="25"/>
      <c r="AJ13" s="9"/>
    </row>
    <row r="14" spans="1:36" s="23" customFormat="1" ht="15" customHeight="1" x14ac:dyDescent="0.25">
      <c r="A14" s="9"/>
      <c r="B14" s="175">
        <v>1985</v>
      </c>
      <c r="C14" s="175" t="s">
        <v>60</v>
      </c>
      <c r="D14" s="169" t="s">
        <v>85</v>
      </c>
      <c r="E14" s="175"/>
      <c r="F14" s="169" t="s">
        <v>86</v>
      </c>
      <c r="G14" s="175"/>
      <c r="H14" s="175"/>
      <c r="I14" s="175"/>
      <c r="J14" s="175"/>
      <c r="K14" s="175"/>
      <c r="L14" s="175"/>
      <c r="M14" s="175"/>
      <c r="N14" s="176"/>
      <c r="O14" s="32"/>
      <c r="P14" s="25"/>
      <c r="Q14" s="25"/>
      <c r="R14" s="25"/>
      <c r="S14" s="25"/>
      <c r="T14" s="25"/>
      <c r="U14" s="25"/>
      <c r="V14" s="32"/>
      <c r="W14" s="34"/>
      <c r="X14" s="34"/>
      <c r="Y14" s="34"/>
      <c r="Z14" s="34"/>
      <c r="AA14" s="34"/>
      <c r="AB14" s="61"/>
      <c r="AC14" s="32"/>
      <c r="AD14" s="25"/>
      <c r="AE14" s="25"/>
      <c r="AF14" s="28"/>
      <c r="AG14" s="28"/>
      <c r="AH14" s="30"/>
      <c r="AI14" s="25"/>
      <c r="AJ14" s="9"/>
    </row>
    <row r="15" spans="1:36" s="23" customFormat="1" ht="15" customHeight="1" x14ac:dyDescent="0.25">
      <c r="A15" s="9"/>
      <c r="B15" s="175">
        <v>1986</v>
      </c>
      <c r="C15" s="175" t="s">
        <v>60</v>
      </c>
      <c r="D15" s="169" t="s">
        <v>85</v>
      </c>
      <c r="E15" s="175"/>
      <c r="F15" s="169" t="s">
        <v>86</v>
      </c>
      <c r="G15" s="175"/>
      <c r="H15" s="175"/>
      <c r="I15" s="175"/>
      <c r="J15" s="175"/>
      <c r="K15" s="175"/>
      <c r="L15" s="175"/>
      <c r="M15" s="175"/>
      <c r="N15" s="176"/>
      <c r="O15" s="32"/>
      <c r="P15" s="25"/>
      <c r="Q15" s="25"/>
      <c r="R15" s="25"/>
      <c r="S15" s="25"/>
      <c r="T15" s="25"/>
      <c r="U15" s="25"/>
      <c r="V15" s="32"/>
      <c r="W15" s="34"/>
      <c r="X15" s="34"/>
      <c r="Y15" s="34"/>
      <c r="Z15" s="34"/>
      <c r="AA15" s="34"/>
      <c r="AB15" s="61"/>
      <c r="AC15" s="32"/>
      <c r="AD15" s="25"/>
      <c r="AE15" s="25"/>
      <c r="AF15" s="28"/>
      <c r="AG15" s="28"/>
      <c r="AH15" s="30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49</v>
      </c>
      <c r="F16" s="18">
        <v>2</v>
      </c>
      <c r="G16" s="18">
        <v>8</v>
      </c>
      <c r="H16" s="18">
        <v>23</v>
      </c>
      <c r="I16" s="18">
        <v>67</v>
      </c>
      <c r="J16" s="18">
        <v>18</v>
      </c>
      <c r="K16" s="18">
        <v>28</v>
      </c>
      <c r="L16" s="18">
        <v>17</v>
      </c>
      <c r="M16" s="18">
        <v>4</v>
      </c>
      <c r="N16" s="42">
        <v>0.39200000000000002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42">
        <v>0</v>
      </c>
      <c r="V16" s="24"/>
      <c r="W16" s="146">
        <v>6</v>
      </c>
      <c r="X16" s="146">
        <v>0</v>
      </c>
      <c r="Y16" s="146">
        <v>2</v>
      </c>
      <c r="Z16" s="146">
        <v>1</v>
      </c>
      <c r="AA16" s="146">
        <v>15</v>
      </c>
      <c r="AB16" s="42">
        <v>0.34899999999999998</v>
      </c>
      <c r="AC16" s="24"/>
      <c r="AD16" s="18">
        <v>0</v>
      </c>
      <c r="AE16" s="18">
        <v>0</v>
      </c>
      <c r="AF16" s="18">
        <v>0</v>
      </c>
      <c r="AG16" s="18">
        <v>1</v>
      </c>
      <c r="AH16" s="18">
        <v>0</v>
      </c>
      <c r="AI16" s="18">
        <v>0</v>
      </c>
      <c r="AJ16" s="9"/>
    </row>
    <row r="17" spans="1:36" ht="15" customHeight="1" x14ac:dyDescent="0.2">
      <c r="A17" s="9"/>
      <c r="B17" s="26" t="s">
        <v>2</v>
      </c>
      <c r="C17" s="30"/>
      <c r="D17" s="43">
        <v>77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6"/>
      <c r="AI17" s="44"/>
      <c r="AJ17" s="9"/>
    </row>
    <row r="18" spans="1:36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P18" s="44"/>
      <c r="Q18" s="47"/>
      <c r="R18" s="44"/>
      <c r="S18" s="44"/>
      <c r="T18" s="44"/>
      <c r="U18" s="44"/>
      <c r="W18" s="44"/>
      <c r="X18" s="44"/>
      <c r="Y18" s="44"/>
      <c r="Z18" s="44"/>
      <c r="AA18" s="44"/>
      <c r="AB18" s="44"/>
      <c r="AD18" s="44"/>
      <c r="AE18" s="44"/>
      <c r="AF18" s="44"/>
      <c r="AG18" s="44"/>
      <c r="AH18" s="44"/>
      <c r="AI18" s="44"/>
      <c r="AJ18" s="9"/>
    </row>
    <row r="19" spans="1:36" ht="15" customHeight="1" x14ac:dyDescent="0.25">
      <c r="A19" s="9"/>
      <c r="B19" s="22" t="s">
        <v>49</v>
      </c>
      <c r="C19" s="48"/>
      <c r="D19" s="48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44"/>
      <c r="K19" s="18" t="s">
        <v>25</v>
      </c>
      <c r="L19" s="18" t="s">
        <v>26</v>
      </c>
      <c r="M19" s="18" t="s">
        <v>27</v>
      </c>
      <c r="N19" s="18" t="s">
        <v>21</v>
      </c>
      <c r="O19" s="24"/>
      <c r="P19" s="49" t="s">
        <v>90</v>
      </c>
      <c r="Q19" s="12"/>
      <c r="R19" s="12"/>
      <c r="S19" s="12"/>
      <c r="T19" s="50"/>
      <c r="U19" s="50"/>
      <c r="V19" s="50"/>
      <c r="W19" s="50"/>
      <c r="X19" s="50"/>
      <c r="Y19" s="50"/>
      <c r="Z19" s="50"/>
      <c r="AA19" s="12"/>
      <c r="AB19" s="12"/>
      <c r="AC19" s="50"/>
      <c r="AD19" s="12"/>
      <c r="AE19" s="12"/>
      <c r="AF19" s="12"/>
      <c r="AG19" s="12"/>
      <c r="AH19" s="12"/>
      <c r="AI19" s="51"/>
      <c r="AJ19" s="9"/>
    </row>
    <row r="20" spans="1:36" ht="15" customHeight="1" x14ac:dyDescent="0.2">
      <c r="A20" s="9"/>
      <c r="B20" s="49" t="s">
        <v>12</v>
      </c>
      <c r="C20" s="12"/>
      <c r="D20" s="51"/>
      <c r="E20" s="25">
        <v>49</v>
      </c>
      <c r="F20" s="25">
        <v>2</v>
      </c>
      <c r="G20" s="25">
        <v>8</v>
      </c>
      <c r="H20" s="25">
        <v>23</v>
      </c>
      <c r="I20" s="25">
        <v>67</v>
      </c>
      <c r="J20" s="44"/>
      <c r="K20" s="52">
        <v>0.20408163265306123</v>
      </c>
      <c r="L20" s="52">
        <v>0.46938775510204084</v>
      </c>
      <c r="M20" s="52">
        <v>2.3103448275862069</v>
      </c>
      <c r="N20" s="53">
        <v>0.39200000000000002</v>
      </c>
      <c r="O20" s="24"/>
      <c r="P20" s="159" t="s">
        <v>9</v>
      </c>
      <c r="Q20" s="177"/>
      <c r="R20" s="160" t="s">
        <v>40</v>
      </c>
      <c r="S20" s="160"/>
      <c r="T20" s="160"/>
      <c r="U20" s="160"/>
      <c r="V20" s="160"/>
      <c r="W20" s="160"/>
      <c r="X20" s="178" t="s">
        <v>11</v>
      </c>
      <c r="Y20" s="160"/>
      <c r="Z20" s="160" t="s">
        <v>88</v>
      </c>
      <c r="AA20" s="160"/>
      <c r="AB20" s="160"/>
      <c r="AC20" s="160"/>
      <c r="AD20" s="160"/>
      <c r="AE20" s="160"/>
      <c r="AF20" s="160"/>
      <c r="AG20" s="160"/>
      <c r="AH20" s="178"/>
      <c r="AI20" s="161"/>
      <c r="AJ20" s="9"/>
    </row>
    <row r="21" spans="1:36" ht="15" customHeight="1" x14ac:dyDescent="0.2">
      <c r="A21" s="9"/>
      <c r="B21" s="54" t="s">
        <v>14</v>
      </c>
      <c r="C21" s="55"/>
      <c r="D21" s="56"/>
      <c r="E21" s="25"/>
      <c r="F21" s="25"/>
      <c r="G21" s="25"/>
      <c r="H21" s="25"/>
      <c r="I21" s="25"/>
      <c r="J21" s="44"/>
      <c r="K21" s="52"/>
      <c r="L21" s="52"/>
      <c r="M21" s="52"/>
      <c r="N21" s="53"/>
      <c r="O21" s="24"/>
      <c r="P21" s="179" t="s">
        <v>72</v>
      </c>
      <c r="Q21" s="180"/>
      <c r="R21" s="181" t="s">
        <v>41</v>
      </c>
      <c r="S21" s="181"/>
      <c r="T21" s="181"/>
      <c r="U21" s="181"/>
      <c r="V21" s="181"/>
      <c r="W21" s="181"/>
      <c r="X21" s="182" t="s">
        <v>39</v>
      </c>
      <c r="Y21" s="181"/>
      <c r="Z21" s="181" t="s">
        <v>89</v>
      </c>
      <c r="AA21" s="181"/>
      <c r="AB21" s="181"/>
      <c r="AC21" s="181"/>
      <c r="AD21" s="181"/>
      <c r="AE21" s="181"/>
      <c r="AF21" s="181"/>
      <c r="AG21" s="181"/>
      <c r="AH21" s="182"/>
      <c r="AI21" s="183"/>
      <c r="AJ21" s="9"/>
    </row>
    <row r="22" spans="1:36" ht="15" customHeight="1" x14ac:dyDescent="0.2">
      <c r="A22" s="9"/>
      <c r="B22" s="57" t="s">
        <v>15</v>
      </c>
      <c r="C22" s="58"/>
      <c r="D22" s="59"/>
      <c r="E22" s="34">
        <v>6</v>
      </c>
      <c r="F22" s="34">
        <v>0</v>
      </c>
      <c r="G22" s="34">
        <v>2</v>
      </c>
      <c r="H22" s="34">
        <v>1</v>
      </c>
      <c r="I22" s="34">
        <v>15</v>
      </c>
      <c r="J22" s="44"/>
      <c r="K22" s="60">
        <v>0.33333333333333331</v>
      </c>
      <c r="L22" s="60">
        <v>0.16666666666666666</v>
      </c>
      <c r="M22" s="60">
        <v>2.5</v>
      </c>
      <c r="N22" s="61">
        <v>0.34899999999999998</v>
      </c>
      <c r="O22" s="24"/>
      <c r="P22" s="179" t="s">
        <v>73</v>
      </c>
      <c r="Q22" s="180"/>
      <c r="R22" s="181" t="s">
        <v>41</v>
      </c>
      <c r="S22" s="181"/>
      <c r="T22" s="181"/>
      <c r="U22" s="181"/>
      <c r="V22" s="181"/>
      <c r="W22" s="181"/>
      <c r="X22" s="182" t="s">
        <v>39</v>
      </c>
      <c r="Y22" s="181"/>
      <c r="Z22" s="181" t="s">
        <v>89</v>
      </c>
      <c r="AA22" s="181"/>
      <c r="AB22" s="181"/>
      <c r="AC22" s="181"/>
      <c r="AD22" s="181"/>
      <c r="AE22" s="181"/>
      <c r="AF22" s="181"/>
      <c r="AG22" s="181"/>
      <c r="AH22" s="182"/>
      <c r="AI22" s="183"/>
    </row>
    <row r="23" spans="1:36" ht="15" customHeight="1" x14ac:dyDescent="0.2">
      <c r="A23" s="9"/>
      <c r="B23" s="62" t="s">
        <v>24</v>
      </c>
      <c r="C23" s="63"/>
      <c r="D23" s="64"/>
      <c r="E23" s="18">
        <v>55</v>
      </c>
      <c r="F23" s="18">
        <v>2</v>
      </c>
      <c r="G23" s="18">
        <v>10</v>
      </c>
      <c r="H23" s="18">
        <v>24</v>
      </c>
      <c r="I23" s="18">
        <v>82</v>
      </c>
      <c r="J23" s="44"/>
      <c r="K23" s="65">
        <v>0.21818181818181817</v>
      </c>
      <c r="L23" s="65">
        <v>0.43636363636363634</v>
      </c>
      <c r="M23" s="65">
        <v>2.342857142857143</v>
      </c>
      <c r="N23" s="42">
        <v>0.38300000000000001</v>
      </c>
      <c r="O23" s="24"/>
      <c r="P23" s="184" t="s">
        <v>10</v>
      </c>
      <c r="Q23" s="185"/>
      <c r="R23" s="186" t="s">
        <v>41</v>
      </c>
      <c r="S23" s="186"/>
      <c r="T23" s="186"/>
      <c r="U23" s="186"/>
      <c r="V23" s="186"/>
      <c r="W23" s="186"/>
      <c r="X23" s="187" t="s">
        <v>39</v>
      </c>
      <c r="Y23" s="186"/>
      <c r="Z23" s="186" t="s">
        <v>89</v>
      </c>
      <c r="AA23" s="186"/>
      <c r="AB23" s="186"/>
      <c r="AC23" s="186"/>
      <c r="AD23" s="186"/>
      <c r="AE23" s="186"/>
      <c r="AF23" s="186"/>
      <c r="AG23" s="186"/>
      <c r="AH23" s="187"/>
      <c r="AI23" s="188"/>
    </row>
    <row r="24" spans="1:36" ht="15" customHeight="1" x14ac:dyDescent="0.25">
      <c r="A24" s="9"/>
      <c r="B24" s="46"/>
      <c r="C24" s="46"/>
      <c r="D24" s="46"/>
      <c r="E24" s="46"/>
      <c r="F24" s="46"/>
      <c r="G24" s="46"/>
      <c r="H24" s="46"/>
      <c r="I24" s="46"/>
      <c r="J24" s="44"/>
      <c r="K24" s="46"/>
      <c r="L24" s="46"/>
      <c r="M24" s="46"/>
      <c r="N24" s="45"/>
      <c r="O24" s="24"/>
      <c r="P24" s="44"/>
      <c r="Q24" s="47"/>
      <c r="R24" s="44"/>
      <c r="S24" s="44"/>
      <c r="T24" s="24"/>
      <c r="U24" s="24"/>
      <c r="V24" s="24"/>
      <c r="W24" s="24"/>
      <c r="X24" s="66"/>
      <c r="Y24" s="44"/>
      <c r="Z24" s="44"/>
      <c r="AA24" s="44"/>
      <c r="AB24" s="44"/>
      <c r="AC24" s="24"/>
      <c r="AD24" s="44"/>
      <c r="AE24" s="44"/>
      <c r="AF24" s="44"/>
      <c r="AG24" s="44"/>
      <c r="AH24" s="44"/>
      <c r="AI24" s="44"/>
    </row>
    <row r="25" spans="1:36" ht="15" customHeight="1" x14ac:dyDescent="0.25">
      <c r="A25" s="9"/>
      <c r="B25" s="67" t="s">
        <v>43</v>
      </c>
      <c r="C25" s="44"/>
      <c r="D25" s="67" t="s">
        <v>46</v>
      </c>
      <c r="E25" s="44"/>
      <c r="F25" s="44"/>
      <c r="G25" s="44"/>
      <c r="H25" s="44"/>
      <c r="I25" s="44"/>
      <c r="J25" s="44"/>
      <c r="K25" s="44"/>
      <c r="L25" s="44"/>
      <c r="M25" s="44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66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/>
      <c r="C26" s="44"/>
      <c r="D26" s="44" t="s">
        <v>44</v>
      </c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24"/>
      <c r="P26" s="44"/>
      <c r="Q26" s="47"/>
      <c r="R26" s="44"/>
      <c r="S26" s="44"/>
      <c r="T26" s="24"/>
      <c r="U26" s="24"/>
      <c r="V26" s="24"/>
      <c r="W26" s="24"/>
      <c r="X26" s="66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66"/>
      <c r="Y27" s="6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4"/>
      <c r="P28" s="44"/>
      <c r="Q28" s="47"/>
      <c r="R28" s="44"/>
      <c r="S28" s="44"/>
      <c r="T28" s="24"/>
      <c r="U28" s="24"/>
      <c r="V28" s="24"/>
      <c r="W28" s="24"/>
      <c r="X28" s="66"/>
      <c r="Y28" s="6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4"/>
      <c r="P29" s="44"/>
      <c r="Q29" s="47"/>
      <c r="R29" s="44"/>
      <c r="S29" s="44"/>
      <c r="T29" s="24"/>
      <c r="U29" s="24"/>
      <c r="V29" s="24"/>
      <c r="W29" s="24"/>
      <c r="X29" s="66"/>
      <c r="Y29" s="6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66"/>
      <c r="Y30" s="6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66"/>
      <c r="Y31" s="6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66"/>
      <c r="Y32" s="6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66"/>
      <c r="Y33" s="6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66"/>
      <c r="Y34" s="6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66"/>
      <c r="Y35" s="6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66"/>
      <c r="Y36" s="6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66"/>
      <c r="Y37" s="6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66"/>
      <c r="Y38" s="6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66"/>
      <c r="Y39" s="6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66"/>
      <c r="Y40" s="6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66"/>
      <c r="Y41" s="6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66"/>
      <c r="Y42" s="6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66"/>
      <c r="Y43" s="6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66"/>
      <c r="Y44" s="6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66"/>
      <c r="Y45" s="6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66"/>
      <c r="Y46" s="6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66"/>
      <c r="Y47" s="6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66"/>
      <c r="Y48" s="6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66"/>
      <c r="Y49" s="6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66"/>
      <c r="Y50" s="6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66"/>
      <c r="Y51" s="6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66"/>
      <c r="Y52" s="6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66"/>
      <c r="Y53" s="6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66"/>
      <c r="Y54" s="6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66"/>
      <c r="Y55" s="6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66"/>
      <c r="Y56" s="6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66"/>
      <c r="Y57" s="6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66"/>
      <c r="Y58" s="6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66"/>
      <c r="Y59" s="6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66"/>
      <c r="Y60" s="6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66"/>
      <c r="Y61" s="6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66"/>
      <c r="Y62" s="6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66"/>
      <c r="Y63" s="6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O64" s="24"/>
      <c r="P64" s="44"/>
      <c r="Q64" s="47"/>
      <c r="R64" s="44"/>
      <c r="S64" s="44"/>
      <c r="T64" s="24"/>
      <c r="U64" s="24"/>
      <c r="V64" s="24"/>
      <c r="W64" s="24"/>
      <c r="X64" s="66"/>
      <c r="Y64" s="44"/>
      <c r="Z64" s="44"/>
      <c r="AA64" s="44"/>
      <c r="AB64" s="44"/>
      <c r="AC64" s="24"/>
      <c r="AD64" s="44"/>
      <c r="AE64" s="44"/>
      <c r="AF64" s="44"/>
      <c r="AG64" s="44"/>
      <c r="AH64" s="44"/>
      <c r="AI64" s="4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24"/>
      <c r="P65" s="44"/>
      <c r="Q65" s="47"/>
      <c r="R65" s="44"/>
      <c r="S65" s="44"/>
      <c r="T65" s="24"/>
      <c r="U65" s="24"/>
      <c r="V65" s="24"/>
      <c r="W65" s="24"/>
      <c r="X65" s="66"/>
      <c r="Y65" s="44"/>
      <c r="Z65" s="44"/>
      <c r="AA65" s="44"/>
      <c r="AB65" s="44"/>
      <c r="AC65" s="24"/>
      <c r="AD65" s="44"/>
      <c r="AE65" s="44"/>
      <c r="AF65" s="44"/>
      <c r="AG65" s="44"/>
      <c r="AH65" s="44"/>
      <c r="AI65" s="4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24"/>
      <c r="P66" s="44"/>
      <c r="Q66" s="47"/>
      <c r="R66" s="44"/>
      <c r="S66" s="44"/>
      <c r="T66" s="24"/>
      <c r="U66" s="24"/>
      <c r="V66" s="24"/>
      <c r="W66" s="24"/>
      <c r="X66" s="66"/>
      <c r="Y66" s="44"/>
      <c r="Z66" s="44"/>
      <c r="AA66" s="44"/>
      <c r="AB66" s="44"/>
      <c r="AC66" s="24"/>
      <c r="AD66" s="44"/>
      <c r="AE66" s="44"/>
      <c r="AF66" s="44"/>
      <c r="AG66" s="44"/>
      <c r="AH66" s="44"/>
      <c r="AI66" s="4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24"/>
      <c r="P67" s="44"/>
      <c r="Q67" s="47"/>
      <c r="R67" s="44"/>
      <c r="S67" s="44"/>
      <c r="T67" s="24"/>
      <c r="U67" s="24"/>
      <c r="V67" s="24"/>
      <c r="W67" s="24"/>
      <c r="X67" s="66"/>
      <c r="Y67" s="44"/>
      <c r="Z67" s="44"/>
      <c r="AA67" s="44"/>
      <c r="AB67" s="44"/>
      <c r="AC67" s="24"/>
      <c r="AD67" s="44"/>
      <c r="AE67" s="44"/>
      <c r="AF67" s="44"/>
      <c r="AG67" s="44"/>
      <c r="AH67" s="44"/>
      <c r="AI67" s="4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24"/>
      <c r="P68" s="44"/>
      <c r="Q68" s="47"/>
      <c r="R68" s="44"/>
      <c r="S68" s="44"/>
      <c r="T68" s="24"/>
      <c r="U68" s="24"/>
      <c r="V68" s="24"/>
      <c r="W68" s="24"/>
      <c r="X68" s="66"/>
      <c r="Y68" s="44"/>
      <c r="Z68" s="44"/>
      <c r="AA68" s="44"/>
      <c r="AB68" s="44"/>
      <c r="AC68" s="24"/>
      <c r="AD68" s="44"/>
      <c r="AE68" s="44"/>
      <c r="AF68" s="44"/>
      <c r="AG68" s="44"/>
      <c r="AH68" s="44"/>
      <c r="AI68" s="4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24"/>
      <c r="P69" s="44"/>
      <c r="Q69" s="47"/>
      <c r="R69" s="44"/>
      <c r="S69" s="44"/>
      <c r="T69" s="24"/>
      <c r="U69" s="24"/>
      <c r="V69" s="24"/>
      <c r="W69" s="24"/>
      <c r="X69" s="66"/>
      <c r="Y69" s="44"/>
      <c r="Z69" s="44"/>
      <c r="AA69" s="44"/>
      <c r="AB69" s="44"/>
      <c r="AC69" s="24"/>
      <c r="AD69" s="44"/>
      <c r="AE69" s="44"/>
      <c r="AF69" s="44"/>
      <c r="AG69" s="44"/>
      <c r="AH69" s="44"/>
      <c r="AI69" s="4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24"/>
      <c r="P70" s="44"/>
      <c r="Q70" s="47"/>
      <c r="R70" s="44"/>
      <c r="S70" s="44"/>
      <c r="T70" s="24"/>
      <c r="U70" s="24"/>
      <c r="V70" s="24"/>
      <c r="W70" s="24"/>
      <c r="X70" s="66"/>
      <c r="Y70" s="44"/>
      <c r="Z70" s="44"/>
      <c r="AA70" s="44"/>
      <c r="AB70" s="44"/>
      <c r="AC70" s="24"/>
      <c r="AD70" s="44"/>
      <c r="AE70" s="44"/>
      <c r="AF70" s="44"/>
      <c r="AG70" s="44"/>
      <c r="AH70" s="44"/>
      <c r="AI70" s="4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24"/>
      <c r="P71" s="44"/>
      <c r="Q71" s="47"/>
      <c r="R71" s="44"/>
      <c r="S71" s="44"/>
      <c r="T71" s="24"/>
      <c r="U71" s="24"/>
      <c r="V71" s="24"/>
      <c r="W71" s="24"/>
      <c r="X71" s="66"/>
      <c r="Y71" s="44"/>
      <c r="Z71" s="44"/>
      <c r="AA71" s="44"/>
      <c r="AB71" s="44"/>
      <c r="AC71" s="24"/>
      <c r="AD71" s="44"/>
      <c r="AE71" s="44"/>
      <c r="AF71" s="44"/>
      <c r="AG71" s="44"/>
      <c r="AH71" s="44"/>
      <c r="AI71" s="4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24"/>
      <c r="P72" s="44"/>
      <c r="Q72" s="47"/>
      <c r="R72" s="44"/>
      <c r="S72" s="44"/>
      <c r="T72" s="24"/>
      <c r="U72" s="24"/>
      <c r="V72" s="24"/>
      <c r="W72" s="24"/>
      <c r="X72" s="66"/>
      <c r="Y72" s="44"/>
      <c r="Z72" s="44"/>
      <c r="AA72" s="44"/>
      <c r="AB72" s="44"/>
      <c r="AC72" s="24"/>
      <c r="AD72" s="44"/>
      <c r="AE72" s="44"/>
      <c r="AF72" s="44"/>
      <c r="AG72" s="44"/>
      <c r="AH72" s="44"/>
      <c r="AI72" s="4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24"/>
      <c r="P73" s="44"/>
      <c r="Q73" s="47"/>
      <c r="R73" s="44"/>
      <c r="S73" s="44"/>
      <c r="T73" s="24"/>
      <c r="U73" s="24"/>
      <c r="V73" s="24"/>
      <c r="W73" s="24"/>
      <c r="X73" s="66"/>
      <c r="Y73" s="44"/>
      <c r="Z73" s="44"/>
      <c r="AA73" s="44"/>
      <c r="AB73" s="44"/>
      <c r="AC73" s="24"/>
      <c r="AD73" s="44"/>
      <c r="AE73" s="44"/>
      <c r="AF73" s="44"/>
      <c r="AG73" s="44"/>
      <c r="AH73" s="44"/>
      <c r="AI73" s="4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24"/>
      <c r="P74" s="44"/>
      <c r="Q74" s="47"/>
      <c r="R74" s="44"/>
      <c r="S74" s="44"/>
      <c r="T74" s="24"/>
      <c r="U74" s="24"/>
      <c r="V74" s="24"/>
      <c r="W74" s="24"/>
      <c r="X74" s="66"/>
      <c r="Y74" s="44"/>
      <c r="Z74" s="44"/>
      <c r="AA74" s="44"/>
      <c r="AB74" s="44"/>
      <c r="AC74" s="24"/>
      <c r="AD74" s="44"/>
      <c r="AE74" s="44"/>
      <c r="AF74" s="44"/>
      <c r="AG74" s="44"/>
      <c r="AH74" s="44"/>
      <c r="AI74" s="4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24"/>
      <c r="P75" s="44"/>
      <c r="Q75" s="47"/>
      <c r="R75" s="44"/>
      <c r="S75" s="44"/>
      <c r="T75" s="24"/>
      <c r="U75" s="24"/>
      <c r="V75" s="24"/>
      <c r="W75" s="24"/>
      <c r="X75" s="66"/>
      <c r="Y75" s="44"/>
      <c r="Z75" s="44"/>
      <c r="AA75" s="44"/>
      <c r="AB75" s="44"/>
      <c r="AC75" s="24"/>
      <c r="AD75" s="44"/>
      <c r="AE75" s="44"/>
      <c r="AF75" s="44"/>
      <c r="AG75" s="44"/>
      <c r="AH75" s="44"/>
      <c r="AI75" s="4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24"/>
      <c r="P76" s="44"/>
      <c r="Q76" s="47"/>
      <c r="R76" s="44"/>
      <c r="S76" s="44"/>
      <c r="T76" s="24"/>
      <c r="U76" s="24"/>
      <c r="V76" s="24"/>
      <c r="W76" s="24"/>
      <c r="X76" s="66"/>
      <c r="Y76" s="44"/>
      <c r="Z76" s="44"/>
      <c r="AA76" s="44"/>
      <c r="AB76" s="44"/>
      <c r="AC76" s="24"/>
      <c r="AD76" s="44"/>
      <c r="AE76" s="44"/>
      <c r="AF76" s="44"/>
      <c r="AG76" s="44"/>
      <c r="AH76" s="44"/>
      <c r="AI76" s="4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24"/>
      <c r="P77" s="44"/>
      <c r="Q77" s="47"/>
      <c r="R77" s="44"/>
      <c r="S77" s="44"/>
      <c r="T77" s="24"/>
      <c r="U77" s="24"/>
      <c r="V77" s="24"/>
      <c r="W77" s="24"/>
      <c r="X77" s="66"/>
      <c r="Y77" s="44"/>
      <c r="Z77" s="44"/>
      <c r="AA77" s="44"/>
      <c r="AB77" s="44"/>
      <c r="AC77" s="24"/>
      <c r="AD77" s="44"/>
      <c r="AE77" s="44"/>
      <c r="AF77" s="44"/>
      <c r="AG77" s="44"/>
      <c r="AH77" s="44"/>
      <c r="AI77" s="4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24"/>
      <c r="P78" s="44"/>
      <c r="Q78" s="47"/>
      <c r="R78" s="44"/>
      <c r="S78" s="44"/>
      <c r="T78" s="24"/>
      <c r="U78" s="24"/>
      <c r="V78" s="24"/>
      <c r="W78" s="24"/>
      <c r="X78" s="66"/>
      <c r="Y78" s="44"/>
      <c r="Z78" s="44"/>
      <c r="AA78" s="44"/>
      <c r="AB78" s="44"/>
      <c r="AC78" s="24"/>
      <c r="AD78" s="44"/>
      <c r="AE78" s="44"/>
      <c r="AF78" s="44"/>
      <c r="AG78" s="44"/>
      <c r="AH78" s="44"/>
      <c r="AI78" s="4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24"/>
      <c r="P79" s="44"/>
      <c r="Q79" s="47"/>
      <c r="R79" s="44"/>
      <c r="S79" s="44"/>
      <c r="T79" s="24"/>
      <c r="U79" s="24"/>
      <c r="V79" s="24"/>
      <c r="W79" s="24"/>
      <c r="X79" s="66"/>
      <c r="Y79" s="44"/>
      <c r="Z79" s="44"/>
      <c r="AA79" s="44"/>
      <c r="AB79" s="44"/>
      <c r="AC79" s="24"/>
      <c r="AD79" s="44"/>
      <c r="AE79" s="44"/>
      <c r="AF79" s="44"/>
      <c r="AG79" s="44"/>
      <c r="AH79" s="44"/>
      <c r="AI79" s="4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24"/>
      <c r="P80" s="44"/>
      <c r="Q80" s="47"/>
      <c r="R80" s="44"/>
      <c r="S80" s="44"/>
      <c r="T80" s="24"/>
      <c r="U80" s="24"/>
      <c r="V80" s="24"/>
      <c r="W80" s="24"/>
      <c r="X80" s="66"/>
      <c r="Y80" s="44"/>
      <c r="Z80" s="44"/>
      <c r="AA80" s="44"/>
      <c r="AB80" s="44"/>
      <c r="AC80" s="24"/>
      <c r="AD80" s="44"/>
      <c r="AE80" s="44"/>
      <c r="AF80" s="44"/>
      <c r="AG80" s="44"/>
      <c r="AH80" s="44"/>
      <c r="AI80" s="4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24"/>
      <c r="P81" s="44"/>
      <c r="Q81" s="47"/>
      <c r="R81" s="44"/>
      <c r="S81" s="44"/>
      <c r="T81" s="24"/>
      <c r="U81" s="24"/>
      <c r="V81" s="24"/>
      <c r="W81" s="24"/>
      <c r="X81" s="66"/>
      <c r="Y81" s="44"/>
      <c r="Z81" s="44"/>
      <c r="AA81" s="44"/>
      <c r="AB81" s="44"/>
      <c r="AC81" s="24"/>
      <c r="AD81" s="44"/>
      <c r="AE81" s="44"/>
      <c r="AF81" s="44"/>
      <c r="AG81" s="44"/>
      <c r="AH81" s="44"/>
      <c r="AI81" s="4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24"/>
      <c r="P82" s="44"/>
      <c r="Q82" s="47"/>
      <c r="R82" s="44"/>
      <c r="S82" s="44"/>
      <c r="T82" s="24"/>
      <c r="U82" s="24"/>
      <c r="V82" s="24"/>
      <c r="W82" s="24"/>
      <c r="X82" s="66"/>
      <c r="Y82" s="44"/>
      <c r="Z82" s="44"/>
      <c r="AA82" s="44"/>
      <c r="AB82" s="44"/>
      <c r="AC82" s="24"/>
      <c r="AD82" s="44"/>
      <c r="AE82" s="44"/>
      <c r="AF82" s="44"/>
      <c r="AG82" s="44"/>
      <c r="AH82" s="44"/>
      <c r="AI82" s="4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24"/>
      <c r="P83" s="44"/>
      <c r="Q83" s="47"/>
      <c r="R83" s="44"/>
      <c r="S83" s="44"/>
      <c r="T83" s="24"/>
      <c r="U83" s="24"/>
      <c r="V83" s="24"/>
      <c r="W83" s="24"/>
      <c r="X83" s="66"/>
      <c r="Y83" s="44"/>
      <c r="Z83" s="44"/>
      <c r="AA83" s="44"/>
      <c r="AB83" s="44"/>
      <c r="AC83" s="24"/>
      <c r="AD83" s="44"/>
      <c r="AE83" s="44"/>
      <c r="AF83" s="44"/>
      <c r="AG83" s="44"/>
      <c r="AH83" s="44"/>
      <c r="AI83" s="4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24"/>
      <c r="P84" s="44"/>
      <c r="Q84" s="47"/>
      <c r="R84" s="44"/>
      <c r="S84" s="44"/>
      <c r="T84" s="24"/>
      <c r="U84" s="24"/>
      <c r="V84" s="24"/>
      <c r="W84" s="24"/>
      <c r="X84" s="66"/>
      <c r="Y84" s="44"/>
      <c r="Z84" s="44"/>
      <c r="AA84" s="44"/>
      <c r="AB84" s="44"/>
      <c r="AC84" s="24"/>
      <c r="AD84" s="44"/>
      <c r="AE84" s="44"/>
      <c r="AF84" s="44"/>
      <c r="AG84" s="44"/>
      <c r="AH84" s="44"/>
      <c r="AI84" s="4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24"/>
      <c r="P85" s="44"/>
      <c r="Q85" s="47"/>
      <c r="R85" s="44"/>
      <c r="S85" s="44"/>
      <c r="T85" s="24"/>
      <c r="U85" s="24"/>
      <c r="V85" s="24"/>
      <c r="W85" s="24"/>
      <c r="X85" s="66"/>
      <c r="Y85" s="44"/>
      <c r="Z85" s="44"/>
      <c r="AA85" s="44"/>
      <c r="AB85" s="44"/>
      <c r="AC85" s="24"/>
      <c r="AD85" s="44"/>
      <c r="AE85" s="44"/>
      <c r="AF85" s="44"/>
      <c r="AG85" s="44"/>
      <c r="AH85" s="44"/>
      <c r="AI85" s="4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24"/>
      <c r="P86" s="44"/>
      <c r="Q86" s="47"/>
      <c r="R86" s="44"/>
      <c r="S86" s="44"/>
      <c r="T86" s="24"/>
      <c r="U86" s="24"/>
      <c r="V86" s="24"/>
      <c r="W86" s="24"/>
      <c r="X86" s="66"/>
      <c r="Y86" s="44"/>
      <c r="Z86" s="44"/>
      <c r="AA86" s="44"/>
      <c r="AB86" s="44"/>
      <c r="AC86" s="24"/>
      <c r="AD86" s="44"/>
      <c r="AE86" s="44"/>
      <c r="AF86" s="44"/>
      <c r="AG86" s="44"/>
      <c r="AH86" s="44"/>
      <c r="AI86" s="4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24"/>
      <c r="P87" s="44"/>
      <c r="Q87" s="47"/>
      <c r="R87" s="44"/>
      <c r="S87" s="44"/>
      <c r="T87" s="24"/>
      <c r="U87" s="24"/>
      <c r="V87" s="24"/>
      <c r="W87" s="24"/>
      <c r="X87" s="66"/>
      <c r="Y87" s="44"/>
      <c r="Z87" s="44"/>
      <c r="AA87" s="44"/>
      <c r="AB87" s="44"/>
      <c r="AC87" s="24"/>
      <c r="AD87" s="44"/>
      <c r="AE87" s="44"/>
      <c r="AF87" s="44"/>
      <c r="AG87" s="44"/>
      <c r="AH87" s="44"/>
      <c r="AI87" s="4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24"/>
      <c r="P88" s="44"/>
      <c r="Q88" s="47"/>
      <c r="R88" s="44"/>
      <c r="S88" s="44"/>
      <c r="T88" s="24"/>
      <c r="U88" s="24"/>
      <c r="V88" s="24"/>
      <c r="W88" s="24"/>
      <c r="X88" s="66"/>
      <c r="Y88" s="44"/>
      <c r="Z88" s="44"/>
      <c r="AA88" s="44"/>
      <c r="AB88" s="44"/>
      <c r="AC88" s="24"/>
      <c r="AD88" s="44"/>
      <c r="AE88" s="44"/>
      <c r="AF88" s="44"/>
      <c r="AG88" s="44"/>
      <c r="AH88" s="44"/>
      <c r="AI88" s="4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24"/>
      <c r="P89" s="44"/>
      <c r="Q89" s="47"/>
      <c r="R89" s="44"/>
      <c r="S89" s="44"/>
      <c r="T89" s="24"/>
      <c r="U89" s="24"/>
      <c r="V89" s="24"/>
      <c r="W89" s="24"/>
      <c r="X89" s="66"/>
      <c r="Y89" s="44"/>
      <c r="Z89" s="44"/>
      <c r="AA89" s="44"/>
      <c r="AB89" s="44"/>
      <c r="AC89" s="24"/>
      <c r="AD89" s="44"/>
      <c r="AE89" s="44"/>
      <c r="AF89" s="44"/>
      <c r="AG89" s="44"/>
      <c r="AH89" s="44"/>
      <c r="AI89" s="4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24"/>
      <c r="P90" s="44"/>
      <c r="Q90" s="47"/>
      <c r="R90" s="44"/>
      <c r="S90" s="44"/>
      <c r="T90" s="24"/>
      <c r="U90" s="24"/>
      <c r="V90" s="24"/>
      <c r="W90" s="24"/>
      <c r="X90" s="66"/>
      <c r="Y90" s="44"/>
      <c r="Z90" s="44"/>
      <c r="AA90" s="44"/>
      <c r="AB90" s="44"/>
      <c r="AC90" s="24"/>
      <c r="AD90" s="44"/>
      <c r="AE90" s="44"/>
      <c r="AF90" s="44"/>
      <c r="AG90" s="44"/>
      <c r="AH90" s="44"/>
      <c r="AI90" s="4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24"/>
      <c r="P91" s="44"/>
      <c r="Q91" s="47"/>
      <c r="R91" s="44"/>
      <c r="S91" s="44"/>
      <c r="T91" s="24"/>
      <c r="U91" s="24"/>
      <c r="V91" s="24"/>
      <c r="W91" s="24"/>
      <c r="X91" s="66"/>
      <c r="Y91" s="44"/>
      <c r="Z91" s="44"/>
      <c r="AA91" s="44"/>
      <c r="AB91" s="44"/>
      <c r="AC91" s="24"/>
      <c r="AD91" s="44"/>
      <c r="AE91" s="44"/>
      <c r="AF91" s="44"/>
      <c r="AG91" s="44"/>
      <c r="AH91" s="44"/>
      <c r="AI91" s="4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24"/>
      <c r="P92" s="44"/>
      <c r="Q92" s="47"/>
      <c r="R92" s="44"/>
      <c r="S92" s="44"/>
      <c r="T92" s="24"/>
      <c r="U92" s="24"/>
      <c r="V92" s="24"/>
      <c r="W92" s="24"/>
      <c r="X92" s="66"/>
      <c r="Y92" s="44"/>
      <c r="Z92" s="44"/>
      <c r="AA92" s="44"/>
      <c r="AB92" s="44"/>
      <c r="AC92" s="24"/>
      <c r="AD92" s="44"/>
      <c r="AE92" s="44"/>
      <c r="AF92" s="44"/>
      <c r="AG92" s="44"/>
      <c r="AH92" s="44"/>
      <c r="AI92" s="4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7"/>
      <c r="O93" s="24"/>
      <c r="P93" s="44"/>
      <c r="Q93" s="47"/>
      <c r="R93" s="44"/>
      <c r="S93" s="44"/>
      <c r="T93" s="24"/>
      <c r="U93" s="24"/>
      <c r="V93" s="24"/>
      <c r="W93" s="24"/>
      <c r="X93" s="66"/>
      <c r="Y93" s="44"/>
      <c r="Z93" s="44"/>
      <c r="AA93" s="44"/>
      <c r="AB93" s="44"/>
      <c r="AC93" s="24"/>
      <c r="AD93" s="44"/>
      <c r="AE93" s="44"/>
      <c r="AF93" s="44"/>
      <c r="AG93" s="44"/>
      <c r="AH93" s="44"/>
      <c r="AI93" s="4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7"/>
      <c r="O94" s="24"/>
      <c r="P94" s="44"/>
      <c r="Q94" s="47"/>
      <c r="R94" s="44"/>
      <c r="S94" s="44"/>
      <c r="T94" s="24"/>
      <c r="U94" s="24"/>
      <c r="V94" s="24"/>
      <c r="W94" s="24"/>
      <c r="X94" s="66"/>
      <c r="Y94" s="44"/>
      <c r="Z94" s="44"/>
      <c r="AA94" s="44"/>
      <c r="AB94" s="44"/>
      <c r="AC94" s="24"/>
      <c r="AD94" s="44"/>
      <c r="AE94" s="44"/>
      <c r="AF94" s="44"/>
      <c r="AG94" s="44"/>
      <c r="AH94" s="44"/>
      <c r="AI94" s="4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7"/>
      <c r="O95" s="24"/>
      <c r="P95" s="44"/>
      <c r="Q95" s="47"/>
      <c r="R95" s="44"/>
      <c r="S95" s="44"/>
      <c r="T95" s="24"/>
      <c r="U95" s="24"/>
      <c r="V95" s="24"/>
      <c r="W95" s="24"/>
      <c r="X95" s="66"/>
      <c r="Y95" s="44"/>
      <c r="Z95" s="44"/>
      <c r="AA95" s="44"/>
      <c r="AB95" s="44"/>
      <c r="AC95" s="24"/>
      <c r="AD95" s="44"/>
      <c r="AE95" s="44"/>
      <c r="AF95" s="44"/>
      <c r="AG95" s="44"/>
      <c r="AH95" s="44"/>
      <c r="AI95" s="4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7"/>
      <c r="O96" s="24"/>
      <c r="P96" s="44"/>
      <c r="Q96" s="47"/>
      <c r="R96" s="44"/>
      <c r="S96" s="44"/>
      <c r="T96" s="24"/>
      <c r="U96" s="24"/>
      <c r="V96" s="24"/>
      <c r="W96" s="24"/>
      <c r="X96" s="66"/>
      <c r="Y96" s="44"/>
      <c r="Z96" s="44"/>
      <c r="AA96" s="44"/>
      <c r="AB96" s="44"/>
      <c r="AC96" s="24"/>
      <c r="AD96" s="44"/>
      <c r="AE96" s="44"/>
      <c r="AF96" s="44"/>
      <c r="AG96" s="44"/>
      <c r="AH96" s="44"/>
      <c r="AI96" s="44"/>
    </row>
    <row r="97" spans="1:36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7"/>
      <c r="O97" s="24"/>
      <c r="P97" s="44"/>
      <c r="Q97" s="47"/>
      <c r="R97" s="44"/>
      <c r="S97" s="44"/>
      <c r="T97" s="24"/>
      <c r="U97" s="24"/>
      <c r="V97" s="24"/>
      <c r="W97" s="24"/>
      <c r="X97" s="66"/>
      <c r="Y97" s="44"/>
      <c r="Z97" s="44"/>
      <c r="AA97" s="44"/>
      <c r="AB97" s="44"/>
      <c r="AC97" s="24"/>
      <c r="AD97" s="44"/>
      <c r="AE97" s="44"/>
      <c r="AF97" s="44"/>
      <c r="AG97" s="44"/>
      <c r="AH97" s="44"/>
      <c r="AI97" s="44"/>
    </row>
    <row r="111" spans="1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2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2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32</v>
      </c>
      <c r="C1" s="3"/>
      <c r="D1" s="4"/>
      <c r="E1" s="5" t="s">
        <v>87</v>
      </c>
      <c r="F1" s="147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47"/>
      <c r="AB1" s="147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0" t="s">
        <v>74</v>
      </c>
      <c r="C2" s="71"/>
      <c r="D2" s="72"/>
      <c r="E2" s="13" t="s">
        <v>12</v>
      </c>
      <c r="F2" s="14"/>
      <c r="G2" s="14"/>
      <c r="H2" s="14"/>
      <c r="I2" s="20"/>
      <c r="J2" s="15"/>
      <c r="K2" s="77"/>
      <c r="L2" s="22" t="s">
        <v>75</v>
      </c>
      <c r="M2" s="14"/>
      <c r="N2" s="14"/>
      <c r="O2" s="21"/>
      <c r="P2" s="19"/>
      <c r="Q2" s="22" t="s">
        <v>76</v>
      </c>
      <c r="R2" s="14"/>
      <c r="S2" s="14"/>
      <c r="T2" s="14"/>
      <c r="U2" s="20"/>
      <c r="V2" s="21"/>
      <c r="W2" s="19"/>
      <c r="X2" s="148" t="s">
        <v>77</v>
      </c>
      <c r="Y2" s="149"/>
      <c r="Z2" s="150"/>
      <c r="AA2" s="13" t="s">
        <v>12</v>
      </c>
      <c r="AB2" s="14"/>
      <c r="AC2" s="14"/>
      <c r="AD2" s="14"/>
      <c r="AE2" s="20"/>
      <c r="AF2" s="15"/>
      <c r="AG2" s="77"/>
      <c r="AH2" s="22" t="s">
        <v>78</v>
      </c>
      <c r="AI2" s="14"/>
      <c r="AJ2" s="14"/>
      <c r="AK2" s="21"/>
      <c r="AL2" s="19"/>
      <c r="AM2" s="22" t="s">
        <v>76</v>
      </c>
      <c r="AN2" s="14"/>
      <c r="AO2" s="14"/>
      <c r="AP2" s="14"/>
      <c r="AQ2" s="20"/>
      <c r="AR2" s="21"/>
      <c r="AS2" s="15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51"/>
      <c r="L3" s="18" t="s">
        <v>5</v>
      </c>
      <c r="M3" s="18" t="s">
        <v>6</v>
      </c>
      <c r="N3" s="18" t="s">
        <v>79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5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51"/>
      <c r="AH3" s="18" t="s">
        <v>5</v>
      </c>
      <c r="AI3" s="18" t="s">
        <v>6</v>
      </c>
      <c r="AJ3" s="18" t="s">
        <v>79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5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5">
        <v>1981</v>
      </c>
      <c r="C4" s="25" t="s">
        <v>33</v>
      </c>
      <c r="D4" s="26" t="s">
        <v>36</v>
      </c>
      <c r="E4" s="25">
        <v>10</v>
      </c>
      <c r="F4" s="25">
        <v>1</v>
      </c>
      <c r="G4" s="25">
        <v>7</v>
      </c>
      <c r="H4" s="25">
        <v>10</v>
      </c>
      <c r="I4" s="25">
        <v>47</v>
      </c>
      <c r="J4" s="27">
        <v>0.56599999999999995</v>
      </c>
      <c r="K4" s="73"/>
      <c r="L4" s="18"/>
      <c r="M4" s="18"/>
      <c r="N4" s="18"/>
      <c r="O4" s="18"/>
      <c r="P4" s="24"/>
      <c r="Q4" s="25">
        <v>10</v>
      </c>
      <c r="R4" s="25">
        <v>0</v>
      </c>
      <c r="S4" s="25">
        <v>3</v>
      </c>
      <c r="T4" s="25">
        <v>7</v>
      </c>
      <c r="U4" s="25"/>
      <c r="V4" s="153"/>
      <c r="W4" s="32"/>
      <c r="X4" s="25"/>
      <c r="Y4" s="30"/>
      <c r="Z4" s="26"/>
      <c r="AA4" s="25"/>
      <c r="AB4" s="25"/>
      <c r="AC4" s="25"/>
      <c r="AD4" s="28"/>
      <c r="AE4" s="25"/>
      <c r="AF4" s="27"/>
      <c r="AG4" s="3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54"/>
      <c r="AS4" s="155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5"/>
      <c r="C5" s="30"/>
      <c r="D5" s="26"/>
      <c r="E5" s="25"/>
      <c r="F5" s="25"/>
      <c r="G5" s="25"/>
      <c r="H5" s="28"/>
      <c r="I5" s="25"/>
      <c r="J5" s="27"/>
      <c r="K5" s="32"/>
      <c r="L5" s="152"/>
      <c r="M5" s="18"/>
      <c r="N5" s="18"/>
      <c r="O5" s="18"/>
      <c r="P5" s="24"/>
      <c r="Q5" s="25"/>
      <c r="R5" s="25"/>
      <c r="S5" s="28"/>
      <c r="T5" s="25"/>
      <c r="U5" s="25"/>
      <c r="V5" s="153"/>
      <c r="W5" s="32"/>
      <c r="X5" s="25"/>
      <c r="Y5" s="30"/>
      <c r="Z5" s="26"/>
      <c r="AA5" s="25"/>
      <c r="AB5" s="25"/>
      <c r="AC5" s="25"/>
      <c r="AD5" s="28"/>
      <c r="AE5" s="25"/>
      <c r="AF5" s="27"/>
      <c r="AG5" s="32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54"/>
      <c r="AS5" s="155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5"/>
      <c r="C6" s="30"/>
      <c r="D6" s="26"/>
      <c r="E6" s="25"/>
      <c r="F6" s="25"/>
      <c r="G6" s="25"/>
      <c r="H6" s="28"/>
      <c r="I6" s="25"/>
      <c r="J6" s="27"/>
      <c r="K6" s="32"/>
      <c r="L6" s="152"/>
      <c r="M6" s="18"/>
      <c r="N6" s="18"/>
      <c r="O6" s="18"/>
      <c r="P6" s="24"/>
      <c r="Q6" s="25"/>
      <c r="R6" s="25"/>
      <c r="S6" s="28"/>
      <c r="T6" s="25"/>
      <c r="U6" s="25"/>
      <c r="V6" s="153"/>
      <c r="W6" s="32"/>
      <c r="X6" s="25">
        <v>1983</v>
      </c>
      <c r="Y6" s="25" t="s">
        <v>35</v>
      </c>
      <c r="Z6" s="29" t="s">
        <v>85</v>
      </c>
      <c r="AA6" s="25">
        <v>18</v>
      </c>
      <c r="AB6" s="25">
        <v>0</v>
      </c>
      <c r="AC6" s="25">
        <v>4</v>
      </c>
      <c r="AD6" s="25">
        <v>13</v>
      </c>
      <c r="AE6" s="25"/>
      <c r="AF6" s="27"/>
      <c r="AG6" s="32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54"/>
      <c r="AS6" s="155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5"/>
      <c r="C7" s="30"/>
      <c r="D7" s="26"/>
      <c r="E7" s="25"/>
      <c r="F7" s="25"/>
      <c r="G7" s="25"/>
      <c r="H7" s="28"/>
      <c r="I7" s="25"/>
      <c r="J7" s="27"/>
      <c r="K7" s="32"/>
      <c r="L7" s="152"/>
      <c r="M7" s="18"/>
      <c r="N7" s="18"/>
      <c r="O7" s="18"/>
      <c r="P7" s="24"/>
      <c r="Q7" s="25"/>
      <c r="R7" s="25"/>
      <c r="S7" s="28"/>
      <c r="T7" s="25"/>
      <c r="U7" s="25"/>
      <c r="V7" s="153"/>
      <c r="W7" s="32"/>
      <c r="X7" s="25"/>
      <c r="Y7" s="25"/>
      <c r="Z7" s="29"/>
      <c r="AA7" s="25"/>
      <c r="AB7" s="25"/>
      <c r="AC7" s="25"/>
      <c r="AD7" s="25"/>
      <c r="AE7" s="25"/>
      <c r="AF7" s="27"/>
      <c r="AG7" s="32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54"/>
      <c r="AS7" s="155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5"/>
      <c r="C8" s="30"/>
      <c r="D8" s="26"/>
      <c r="E8" s="25"/>
      <c r="F8" s="25"/>
      <c r="G8" s="25"/>
      <c r="H8" s="28"/>
      <c r="I8" s="25"/>
      <c r="J8" s="27"/>
      <c r="K8" s="32"/>
      <c r="L8" s="152"/>
      <c r="M8" s="18"/>
      <c r="N8" s="18"/>
      <c r="O8" s="18"/>
      <c r="P8" s="24"/>
      <c r="Q8" s="25"/>
      <c r="R8" s="25"/>
      <c r="S8" s="28"/>
      <c r="T8" s="25"/>
      <c r="U8" s="25"/>
      <c r="V8" s="153"/>
      <c r="W8" s="32"/>
      <c r="X8" s="25">
        <v>1985</v>
      </c>
      <c r="Y8" s="25" t="s">
        <v>60</v>
      </c>
      <c r="Z8" s="29" t="s">
        <v>85</v>
      </c>
      <c r="AA8" s="25">
        <v>15</v>
      </c>
      <c r="AB8" s="25">
        <v>0</v>
      </c>
      <c r="AC8" s="25">
        <v>16</v>
      </c>
      <c r="AD8" s="25">
        <v>17</v>
      </c>
      <c r="AE8" s="25"/>
      <c r="AF8" s="27"/>
      <c r="AG8" s="32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54"/>
      <c r="AS8" s="155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5"/>
      <c r="C9" s="30"/>
      <c r="D9" s="26"/>
      <c r="E9" s="25"/>
      <c r="F9" s="25"/>
      <c r="G9" s="25"/>
      <c r="H9" s="28"/>
      <c r="I9" s="25"/>
      <c r="J9" s="27"/>
      <c r="K9" s="32"/>
      <c r="L9" s="152"/>
      <c r="M9" s="18"/>
      <c r="N9" s="18"/>
      <c r="O9" s="18"/>
      <c r="P9" s="24"/>
      <c r="Q9" s="25"/>
      <c r="R9" s="25"/>
      <c r="S9" s="28"/>
      <c r="T9" s="25"/>
      <c r="U9" s="25"/>
      <c r="V9" s="153"/>
      <c r="W9" s="32"/>
      <c r="X9" s="25">
        <v>1986</v>
      </c>
      <c r="Y9" s="25" t="s">
        <v>60</v>
      </c>
      <c r="Z9" s="29" t="s">
        <v>85</v>
      </c>
      <c r="AA9" s="25">
        <v>1</v>
      </c>
      <c r="AB9" s="25">
        <v>0</v>
      </c>
      <c r="AC9" s="25">
        <v>0</v>
      </c>
      <c r="AD9" s="25">
        <v>1</v>
      </c>
      <c r="AE9" s="25"/>
      <c r="AF9" s="27"/>
      <c r="AG9" s="32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54"/>
      <c r="AS9" s="155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91" t="s">
        <v>80</v>
      </c>
      <c r="C10" s="98"/>
      <c r="D10" s="94"/>
      <c r="E10" s="97">
        <f>SUM(E4:E9)</f>
        <v>10</v>
      </c>
      <c r="F10" s="97">
        <f>SUM(F4:F9)</f>
        <v>1</v>
      </c>
      <c r="G10" s="97">
        <f>SUM(G4:G9)</f>
        <v>7</v>
      </c>
      <c r="H10" s="97">
        <f>SUM(H4:H9)</f>
        <v>10</v>
      </c>
      <c r="I10" s="97">
        <f>SUM(I4:I9)</f>
        <v>47</v>
      </c>
      <c r="J10" s="156">
        <v>0</v>
      </c>
      <c r="K10" s="77">
        <f>SUM(K4:K9)</f>
        <v>0</v>
      </c>
      <c r="L10" s="22"/>
      <c r="M10" s="20"/>
      <c r="N10" s="157"/>
      <c r="O10" s="158"/>
      <c r="P10" s="24"/>
      <c r="Q10" s="97">
        <f>SUM(Q4:Q9)</f>
        <v>10</v>
      </c>
      <c r="R10" s="97">
        <f>SUM(R4:R9)</f>
        <v>0</v>
      </c>
      <c r="S10" s="97">
        <f>SUM(S4:S9)</f>
        <v>3</v>
      </c>
      <c r="T10" s="97">
        <f>SUM(T4:T9)</f>
        <v>7</v>
      </c>
      <c r="U10" s="97">
        <f>SUM(U4:U9)</f>
        <v>0</v>
      </c>
      <c r="V10" s="42">
        <v>0</v>
      </c>
      <c r="W10" s="77">
        <f>SUM(W4:W9)</f>
        <v>0</v>
      </c>
      <c r="X10" s="16" t="s">
        <v>80</v>
      </c>
      <c r="Y10" s="17"/>
      <c r="Z10" s="15"/>
      <c r="AA10" s="97">
        <f>SUM(AA4:AA9)</f>
        <v>34</v>
      </c>
      <c r="AB10" s="97">
        <f>SUM(AB4:AB9)</f>
        <v>0</v>
      </c>
      <c r="AC10" s="97">
        <f>SUM(AC4:AC9)</f>
        <v>20</v>
      </c>
      <c r="AD10" s="97">
        <f>SUM(AD4:AD9)</f>
        <v>31</v>
      </c>
      <c r="AE10" s="97">
        <f>SUM(AE4:AE9)</f>
        <v>0</v>
      </c>
      <c r="AF10" s="156">
        <v>0</v>
      </c>
      <c r="AG10" s="77">
        <f>SUM(AG4:AG9)</f>
        <v>0</v>
      </c>
      <c r="AH10" s="22"/>
      <c r="AI10" s="20"/>
      <c r="AJ10" s="157"/>
      <c r="AK10" s="158"/>
      <c r="AL10" s="24"/>
      <c r="AM10" s="97">
        <f>SUM(AM4:AM9)</f>
        <v>0</v>
      </c>
      <c r="AN10" s="97">
        <f>SUM(AN4:AN9)</f>
        <v>0</v>
      </c>
      <c r="AO10" s="97">
        <f>SUM(AO4:AO9)</f>
        <v>0</v>
      </c>
      <c r="AP10" s="97">
        <f>SUM(AP4:AP9)</f>
        <v>0</v>
      </c>
      <c r="AQ10" s="97">
        <f>SUM(AQ4:AQ9)</f>
        <v>0</v>
      </c>
      <c r="AR10" s="156">
        <v>0</v>
      </c>
      <c r="AS10" s="151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32"/>
      <c r="L11" s="24"/>
      <c r="M11" s="24"/>
      <c r="N11" s="24"/>
      <c r="O11" s="24"/>
      <c r="P11" s="44"/>
      <c r="Q11" s="44"/>
      <c r="R11" s="47"/>
      <c r="S11" s="44"/>
      <c r="T11" s="44"/>
      <c r="U11" s="24"/>
      <c r="V11" s="24"/>
      <c r="W11" s="32"/>
      <c r="X11" s="44"/>
      <c r="Y11" s="44"/>
      <c r="Z11" s="44"/>
      <c r="AA11" s="44"/>
      <c r="AB11" s="44"/>
      <c r="AC11" s="44"/>
      <c r="AD11" s="44"/>
      <c r="AE11" s="44"/>
      <c r="AF11" s="45"/>
      <c r="AG11" s="32"/>
      <c r="AH11" s="24"/>
      <c r="AI11" s="24"/>
      <c r="AJ11" s="24"/>
      <c r="AK11" s="24"/>
      <c r="AL11" s="44"/>
      <c r="AM11" s="44"/>
      <c r="AN11" s="47"/>
      <c r="AO11" s="44"/>
      <c r="AP11" s="44"/>
      <c r="AQ11" s="24"/>
      <c r="AR11" s="24"/>
      <c r="AS11" s="32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59" t="s">
        <v>81</v>
      </c>
      <c r="C12" s="160"/>
      <c r="D12" s="16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82</v>
      </c>
      <c r="O12" s="18" t="s">
        <v>83</v>
      </c>
      <c r="Q12" s="47"/>
      <c r="R12" s="47" t="s">
        <v>43</v>
      </c>
      <c r="S12" s="47"/>
      <c r="T12" s="67" t="s">
        <v>46</v>
      </c>
      <c r="U12" s="24"/>
      <c r="V12" s="32"/>
      <c r="W12" s="32"/>
      <c r="X12" s="162"/>
      <c r="Y12" s="162"/>
      <c r="Z12" s="162"/>
      <c r="AA12" s="162"/>
      <c r="AB12" s="162"/>
      <c r="AC12" s="47"/>
      <c r="AD12" s="47"/>
      <c r="AE12" s="47"/>
      <c r="AF12" s="44"/>
      <c r="AG12" s="44"/>
      <c r="AH12" s="44"/>
      <c r="AI12" s="44"/>
      <c r="AJ12" s="44"/>
      <c r="AK12" s="44"/>
      <c r="AM12" s="32"/>
      <c r="AN12" s="162"/>
      <c r="AO12" s="162"/>
      <c r="AP12" s="162"/>
      <c r="AQ12" s="162"/>
      <c r="AR12" s="162"/>
      <c r="AS12" s="162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84</v>
      </c>
      <c r="C13" s="12"/>
      <c r="D13" s="51"/>
      <c r="E13" s="163">
        <v>55</v>
      </c>
      <c r="F13" s="163">
        <v>2</v>
      </c>
      <c r="G13" s="163">
        <v>10</v>
      </c>
      <c r="H13" s="163">
        <v>24</v>
      </c>
      <c r="I13" s="163">
        <v>82</v>
      </c>
      <c r="J13" s="164">
        <v>0.38300000000000001</v>
      </c>
      <c r="K13" s="44">
        <f>PRODUCT(I13/J13)</f>
        <v>214.09921671018276</v>
      </c>
      <c r="L13" s="165">
        <f>PRODUCT((F13+G13)/E13)</f>
        <v>0.21818181818181817</v>
      </c>
      <c r="M13" s="165">
        <f>PRODUCT(H13/E13)</f>
        <v>0.43636363636363634</v>
      </c>
      <c r="N13" s="165">
        <f>PRODUCT((F13+G13+H13)/E13)</f>
        <v>0.65454545454545454</v>
      </c>
      <c r="O13" s="165">
        <f>PRODUCT(I13/35)</f>
        <v>2.342857142857143</v>
      </c>
      <c r="Q13" s="47"/>
      <c r="R13" s="47"/>
      <c r="S13" s="47"/>
      <c r="T13" s="44" t="s">
        <v>44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66" t="s">
        <v>74</v>
      </c>
      <c r="C14" s="167"/>
      <c r="D14" s="168"/>
      <c r="E14" s="163">
        <f>PRODUCT(E10+Q10)</f>
        <v>20</v>
      </c>
      <c r="F14" s="163">
        <f>PRODUCT(F10+R10)</f>
        <v>1</v>
      </c>
      <c r="G14" s="163">
        <f>PRODUCT(G10+S10)</f>
        <v>10</v>
      </c>
      <c r="H14" s="163">
        <f>PRODUCT(H10+T10)</f>
        <v>17</v>
      </c>
      <c r="I14" s="163">
        <f>PRODUCT(I10+U10)</f>
        <v>47</v>
      </c>
      <c r="J14" s="164">
        <v>0</v>
      </c>
      <c r="K14" s="44">
        <f>PRODUCT(K10+W10)</f>
        <v>0</v>
      </c>
      <c r="L14" s="165">
        <f>PRODUCT((F14+G14)/E14)</f>
        <v>0.55000000000000004</v>
      </c>
      <c r="M14" s="165">
        <f>PRODUCT(H14/E14)</f>
        <v>0.85</v>
      </c>
      <c r="N14" s="165">
        <f>PRODUCT((F14+G14+H14)/E14)</f>
        <v>1.4</v>
      </c>
      <c r="O14" s="165">
        <f>PRODUCT(I14/10)</f>
        <v>4.7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69" t="s">
        <v>77</v>
      </c>
      <c r="C15" s="170"/>
      <c r="D15" s="171"/>
      <c r="E15" s="163">
        <f>PRODUCT(AA10+AM10)</f>
        <v>34</v>
      </c>
      <c r="F15" s="163">
        <f>PRODUCT(AB10+AN10)</f>
        <v>0</v>
      </c>
      <c r="G15" s="163">
        <f>PRODUCT(AC10+AO10)</f>
        <v>20</v>
      </c>
      <c r="H15" s="163">
        <f>PRODUCT(AD10+AP10)</f>
        <v>31</v>
      </c>
      <c r="I15" s="163">
        <f>PRODUCT(AE10+AQ10)</f>
        <v>0</v>
      </c>
      <c r="J15" s="164">
        <v>0</v>
      </c>
      <c r="K15" s="24">
        <f>PRODUCT(AG10+AS10)</f>
        <v>0</v>
      </c>
      <c r="L15" s="165">
        <f>PRODUCT((F15+G15)/E15)</f>
        <v>0.58823529411764708</v>
      </c>
      <c r="M15" s="165">
        <f>PRODUCT(H15/E15)</f>
        <v>0.91176470588235292</v>
      </c>
      <c r="N15" s="165">
        <f>PRODUCT((F15+G15+H15)/E15)</f>
        <v>1.5</v>
      </c>
      <c r="O15" s="165">
        <f>PRODUCT(I15/E15)</f>
        <v>0</v>
      </c>
      <c r="Q15" s="47"/>
      <c r="R15" s="47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7"/>
      <c r="AK15" s="44"/>
      <c r="AL15" s="2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72" t="s">
        <v>80</v>
      </c>
      <c r="C16" s="173"/>
      <c r="D16" s="174"/>
      <c r="E16" s="163">
        <f>SUM(E13:E15)</f>
        <v>109</v>
      </c>
      <c r="F16" s="163">
        <f t="shared" ref="F16:I16" si="0">SUM(F13:F15)</f>
        <v>3</v>
      </c>
      <c r="G16" s="163">
        <f t="shared" si="0"/>
        <v>40</v>
      </c>
      <c r="H16" s="163">
        <f t="shared" si="0"/>
        <v>72</v>
      </c>
      <c r="I16" s="163">
        <f t="shared" si="0"/>
        <v>129</v>
      </c>
      <c r="J16" s="164">
        <v>0</v>
      </c>
      <c r="K16" s="44">
        <f>SUM(K13:K15)</f>
        <v>214.09921671018276</v>
      </c>
      <c r="L16" s="165">
        <f>PRODUCT((F16+G16)/E16)</f>
        <v>0.39449541284403672</v>
      </c>
      <c r="M16" s="165">
        <f>PRODUCT(H16/E16)</f>
        <v>0.66055045871559637</v>
      </c>
      <c r="N16" s="165">
        <f>PRODUCT((F16+G16+H16)/E16)</f>
        <v>1.0550458715596329</v>
      </c>
      <c r="O16" s="165">
        <f>PRODUCT(I16/45)</f>
        <v>2.8666666666666667</v>
      </c>
      <c r="Q16" s="24"/>
      <c r="R16" s="24"/>
      <c r="S16" s="2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4"/>
      <c r="F17" s="24"/>
      <c r="G17" s="24"/>
      <c r="H17" s="24"/>
      <c r="I17" s="24"/>
      <c r="J17" s="44"/>
      <c r="K17" s="44"/>
      <c r="L17" s="24"/>
      <c r="M17" s="24"/>
      <c r="N17" s="24"/>
      <c r="O17" s="2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7"/>
      <c r="AK176" s="44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7"/>
      <c r="AK180" s="44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7"/>
      <c r="AK181" s="24"/>
      <c r="AL181" s="24"/>
    </row>
    <row r="182" spans="12:38" x14ac:dyDescent="0.25">
      <c r="R182" s="32"/>
      <c r="S182" s="32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7"/>
    </row>
    <row r="183" spans="12:38" x14ac:dyDescent="0.25">
      <c r="R183" s="32"/>
      <c r="S183" s="32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7"/>
    </row>
    <row r="184" spans="12:38" x14ac:dyDescent="0.25">
      <c r="R184" s="32"/>
      <c r="S184" s="32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7"/>
    </row>
    <row r="185" spans="12:38" x14ac:dyDescent="0.25">
      <c r="L185"/>
      <c r="M185"/>
      <c r="N185"/>
      <c r="O185"/>
      <c r="P185"/>
      <c r="R185" s="32"/>
      <c r="S185" s="32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7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7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2"/>
      <c r="S209" s="32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8" style="143" customWidth="1"/>
    <col min="3" max="3" width="7.28515625" style="144" customWidth="1"/>
    <col min="4" max="4" width="5.85546875" style="143" customWidth="1"/>
    <col min="5" max="8" width="5.7109375" style="145" customWidth="1"/>
    <col min="9" max="9" width="10.7109375" style="145" customWidth="1"/>
    <col min="10" max="10" width="0.5703125" style="145" customWidth="1"/>
    <col min="11" max="13" width="5.7109375" style="145" customWidth="1"/>
    <col min="14" max="14" width="10.7109375" style="145" customWidth="1"/>
    <col min="15" max="17" width="5.7109375" style="145" customWidth="1"/>
    <col min="18" max="18" width="10.5703125" style="145" customWidth="1"/>
    <col min="19" max="21" width="3.7109375" style="86" customWidth="1"/>
    <col min="22" max="22" width="28.85546875" style="86" customWidth="1"/>
    <col min="23" max="23" width="84.28515625" style="86" customWidth="1"/>
    <col min="24" max="24" width="50.140625" style="86" customWidth="1"/>
    <col min="25" max="25" width="20.5703125" style="86" customWidth="1"/>
    <col min="26" max="16384" width="9.140625" style="86"/>
  </cols>
  <sheetData>
    <row r="1" spans="1:26" ht="18" customHeight="1" x14ac:dyDescent="0.45">
      <c r="A1" s="78"/>
      <c r="B1" s="79" t="s">
        <v>50</v>
      </c>
      <c r="C1" s="80"/>
      <c r="D1" s="81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  <c r="T1" s="83"/>
      <c r="U1" s="83"/>
      <c r="V1" s="84"/>
      <c r="W1" s="85"/>
      <c r="X1" s="85"/>
      <c r="Y1" s="85"/>
    </row>
    <row r="2" spans="1:26" s="90" customFormat="1" ht="20.100000000000001" customHeight="1" x14ac:dyDescent="0.25">
      <c r="A2" s="78"/>
      <c r="B2" s="74" t="s">
        <v>32</v>
      </c>
      <c r="C2" s="87"/>
      <c r="D2" s="76"/>
      <c r="E2" s="76" t="s">
        <v>87</v>
      </c>
      <c r="F2" s="75"/>
      <c r="G2" s="88"/>
      <c r="H2" s="89"/>
      <c r="I2" s="88"/>
      <c r="J2" s="11"/>
      <c r="K2" s="11"/>
      <c r="L2" s="88"/>
      <c r="M2" s="11"/>
      <c r="N2" s="88"/>
      <c r="O2" s="88"/>
      <c r="P2" s="11"/>
      <c r="Q2" s="88"/>
      <c r="R2" s="89"/>
      <c r="S2" s="11"/>
      <c r="T2" s="11"/>
      <c r="U2" s="11"/>
      <c r="V2" s="28"/>
      <c r="W2" s="85"/>
      <c r="X2" s="85"/>
      <c r="Y2" s="85"/>
      <c r="Z2" s="85"/>
    </row>
    <row r="3" spans="1:26" s="90" customFormat="1" ht="15" customHeight="1" x14ac:dyDescent="0.25">
      <c r="A3" s="78"/>
      <c r="B3" s="25" t="s">
        <v>51</v>
      </c>
      <c r="C3" s="91" t="s">
        <v>12</v>
      </c>
      <c r="D3" s="92"/>
      <c r="E3" s="93"/>
      <c r="F3" s="92"/>
      <c r="G3" s="92"/>
      <c r="H3" s="92"/>
      <c r="I3" s="94"/>
      <c r="J3" s="95"/>
      <c r="K3" s="96" t="s">
        <v>14</v>
      </c>
      <c r="L3" s="97"/>
      <c r="M3" s="98"/>
      <c r="N3" s="94"/>
      <c r="O3" s="96" t="s">
        <v>15</v>
      </c>
      <c r="P3" s="97"/>
      <c r="Q3" s="17"/>
      <c r="R3" s="94"/>
      <c r="S3" s="99" t="s">
        <v>52</v>
      </c>
      <c r="T3" s="92"/>
      <c r="U3" s="94"/>
      <c r="V3" s="100" t="s">
        <v>53</v>
      </c>
      <c r="W3" s="85"/>
      <c r="X3" s="85"/>
      <c r="Y3" s="85"/>
      <c r="Z3" s="85"/>
    </row>
    <row r="4" spans="1:26" ht="15" customHeight="1" x14ac:dyDescent="0.25">
      <c r="A4" s="78"/>
      <c r="B4" s="18" t="s">
        <v>0</v>
      </c>
      <c r="C4" s="16" t="s">
        <v>1</v>
      </c>
      <c r="D4" s="18" t="s">
        <v>4</v>
      </c>
      <c r="E4" s="18" t="s">
        <v>54</v>
      </c>
      <c r="F4" s="18" t="s">
        <v>55</v>
      </c>
      <c r="G4" s="15" t="s">
        <v>56</v>
      </c>
      <c r="H4" s="15" t="s">
        <v>29</v>
      </c>
      <c r="I4" s="18" t="s">
        <v>57</v>
      </c>
      <c r="J4" s="32"/>
      <c r="K4" s="18" t="s">
        <v>54</v>
      </c>
      <c r="L4" s="18" t="s">
        <v>55</v>
      </c>
      <c r="M4" s="101" t="s">
        <v>29</v>
      </c>
      <c r="N4" s="18" t="s">
        <v>57</v>
      </c>
      <c r="O4" s="18" t="s">
        <v>54</v>
      </c>
      <c r="P4" s="18" t="s">
        <v>55</v>
      </c>
      <c r="Q4" s="18" t="s">
        <v>29</v>
      </c>
      <c r="R4" s="18" t="s">
        <v>57</v>
      </c>
      <c r="S4" s="15">
        <v>1</v>
      </c>
      <c r="T4" s="17">
        <v>2</v>
      </c>
      <c r="U4" s="18">
        <v>3</v>
      </c>
      <c r="V4" s="94"/>
      <c r="W4" s="85"/>
      <c r="X4" s="85"/>
      <c r="Y4" s="85"/>
      <c r="Z4" s="85"/>
    </row>
    <row r="5" spans="1:26" ht="15" customHeight="1" x14ac:dyDescent="0.25">
      <c r="A5" s="78"/>
      <c r="B5" s="25">
        <v>1992</v>
      </c>
      <c r="C5" s="29" t="s">
        <v>36</v>
      </c>
      <c r="D5" s="25" t="s">
        <v>58</v>
      </c>
      <c r="E5" s="25">
        <v>26</v>
      </c>
      <c r="F5" s="25">
        <v>4</v>
      </c>
      <c r="G5" s="25">
        <v>1</v>
      </c>
      <c r="H5" s="25">
        <v>21</v>
      </c>
      <c r="I5" s="53">
        <f>PRODUCT(F5/E5)</f>
        <v>0.15384615384615385</v>
      </c>
      <c r="J5" s="32"/>
      <c r="K5" s="25"/>
      <c r="L5" s="25"/>
      <c r="M5" s="25"/>
      <c r="N5" s="53"/>
      <c r="O5" s="25"/>
      <c r="P5" s="25"/>
      <c r="Q5" s="25"/>
      <c r="R5" s="25"/>
      <c r="S5" s="28"/>
      <c r="T5" s="30"/>
      <c r="U5" s="25"/>
      <c r="V5" s="100"/>
      <c r="W5" s="85"/>
      <c r="X5" s="85"/>
      <c r="Y5" s="85"/>
      <c r="Z5" s="85"/>
    </row>
    <row r="6" spans="1:26" ht="15" customHeight="1" x14ac:dyDescent="0.25">
      <c r="A6" s="78"/>
      <c r="B6" s="25">
        <v>1995</v>
      </c>
      <c r="C6" s="29" t="s">
        <v>34</v>
      </c>
      <c r="D6" s="25" t="s">
        <v>59</v>
      </c>
      <c r="E6" s="25">
        <v>25</v>
      </c>
      <c r="F6" s="25">
        <v>12</v>
      </c>
      <c r="G6" s="25">
        <v>0</v>
      </c>
      <c r="H6" s="25">
        <v>13</v>
      </c>
      <c r="I6" s="53">
        <f>PRODUCT(F6/E6)</f>
        <v>0.48</v>
      </c>
      <c r="J6" s="32"/>
      <c r="K6" s="25"/>
      <c r="L6" s="25"/>
      <c r="M6" s="25"/>
      <c r="N6" s="53"/>
      <c r="O6" s="25"/>
      <c r="P6" s="25"/>
      <c r="Q6" s="25"/>
      <c r="R6" s="25"/>
      <c r="S6" s="28"/>
      <c r="T6" s="30"/>
      <c r="U6" s="25"/>
      <c r="V6" s="100"/>
      <c r="W6" s="85"/>
      <c r="X6" s="85"/>
      <c r="Y6" s="85"/>
      <c r="Z6" s="85"/>
    </row>
    <row r="7" spans="1:26" ht="15" customHeight="1" x14ac:dyDescent="0.25">
      <c r="A7" s="78"/>
      <c r="B7" s="35">
        <v>1998</v>
      </c>
      <c r="C7" s="37" t="s">
        <v>34</v>
      </c>
      <c r="D7" s="35" t="s">
        <v>60</v>
      </c>
      <c r="E7" s="37" t="s">
        <v>61</v>
      </c>
      <c r="F7" s="35"/>
      <c r="G7" s="38"/>
      <c r="H7" s="71"/>
      <c r="I7" s="102"/>
      <c r="J7" s="32"/>
      <c r="K7" s="103"/>
      <c r="L7" s="103"/>
      <c r="M7" s="103"/>
      <c r="N7" s="104"/>
      <c r="O7" s="103"/>
      <c r="P7" s="103"/>
      <c r="Q7" s="103"/>
      <c r="R7" s="103"/>
      <c r="S7" s="105"/>
      <c r="T7" s="106"/>
      <c r="U7" s="103"/>
      <c r="V7" s="100"/>
      <c r="W7" s="85"/>
      <c r="X7" s="85"/>
      <c r="Y7" s="85"/>
      <c r="Z7" s="85"/>
    </row>
    <row r="8" spans="1:26" ht="15" customHeight="1" x14ac:dyDescent="0.25">
      <c r="A8" s="78"/>
      <c r="B8" s="107" t="s">
        <v>7</v>
      </c>
      <c r="C8" s="22"/>
      <c r="D8" s="108"/>
      <c r="E8" s="101">
        <v>51</v>
      </c>
      <c r="F8" s="101">
        <v>16</v>
      </c>
      <c r="G8" s="101">
        <v>1</v>
      </c>
      <c r="H8" s="101">
        <v>34</v>
      </c>
      <c r="I8" s="109">
        <f>PRODUCT(F8/E8)</f>
        <v>0.31372549019607843</v>
      </c>
      <c r="J8" s="32"/>
      <c r="K8" s="101">
        <f>SUM(K5:K6)</f>
        <v>0</v>
      </c>
      <c r="L8" s="101">
        <f>SUM(L5:L6)</f>
        <v>0</v>
      </c>
      <c r="M8" s="101">
        <f>SUM(M5:M6)</f>
        <v>0</v>
      </c>
      <c r="N8" s="109">
        <v>0</v>
      </c>
      <c r="O8" s="101">
        <f>SUM(O5:O6)</f>
        <v>0</v>
      </c>
      <c r="P8" s="101">
        <f>SUM(P5:P6)</f>
        <v>0</v>
      </c>
      <c r="Q8" s="101">
        <f>SUM(Q5:Q6)</f>
        <v>0</v>
      </c>
      <c r="R8" s="109">
        <v>0</v>
      </c>
      <c r="S8" s="101">
        <f>SUM(S5:S6)</f>
        <v>0</v>
      </c>
      <c r="T8" s="101">
        <f>SUM(T5:T6)</f>
        <v>0</v>
      </c>
      <c r="U8" s="101">
        <f>SUM(U5:U6)</f>
        <v>0</v>
      </c>
      <c r="V8" s="100"/>
      <c r="W8" s="85"/>
      <c r="X8" s="85"/>
      <c r="Y8" s="85"/>
      <c r="Z8" s="85"/>
    </row>
    <row r="9" spans="1:26" s="90" customFormat="1" ht="15" customHeight="1" x14ac:dyDescent="0.25">
      <c r="A9" s="78"/>
      <c r="B9" s="110"/>
      <c r="C9" s="111"/>
      <c r="D9" s="112"/>
      <c r="E9" s="112"/>
      <c r="F9" s="112"/>
      <c r="G9" s="112"/>
      <c r="H9" s="112"/>
      <c r="I9" s="112"/>
      <c r="J9" s="113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4"/>
      <c r="W9" s="85"/>
      <c r="X9" s="85"/>
      <c r="Y9" s="85"/>
      <c r="Z9" s="85"/>
    </row>
    <row r="10" spans="1:26" ht="15" customHeight="1" x14ac:dyDescent="0.25">
      <c r="A10" s="78"/>
      <c r="B10" s="99" t="s">
        <v>62</v>
      </c>
      <c r="C10" s="115"/>
      <c r="D10" s="116"/>
      <c r="E10" s="97" t="s">
        <v>54</v>
      </c>
      <c r="F10" s="97" t="s">
        <v>55</v>
      </c>
      <c r="G10" s="94" t="s">
        <v>56</v>
      </c>
      <c r="H10" s="94" t="s">
        <v>29</v>
      </c>
      <c r="I10" s="97" t="s">
        <v>57</v>
      </c>
      <c r="J10" s="24"/>
      <c r="K10" s="117" t="s">
        <v>63</v>
      </c>
      <c r="L10" s="108"/>
      <c r="M10" s="108"/>
      <c r="N10" s="18" t="s">
        <v>64</v>
      </c>
      <c r="O10" s="18" t="s">
        <v>54</v>
      </c>
      <c r="P10" s="18" t="s">
        <v>55</v>
      </c>
      <c r="Q10" s="18" t="s">
        <v>29</v>
      </c>
      <c r="R10" s="18" t="s">
        <v>57</v>
      </c>
      <c r="S10" s="118"/>
      <c r="T10" s="119"/>
      <c r="U10" s="120"/>
      <c r="V10" s="121"/>
      <c r="W10" s="85"/>
      <c r="X10" s="85"/>
      <c r="Y10" s="85"/>
      <c r="Z10" s="85"/>
    </row>
    <row r="11" spans="1:26" ht="15" customHeight="1" x14ac:dyDescent="0.2">
      <c r="A11" s="78"/>
      <c r="B11" s="122" t="s">
        <v>12</v>
      </c>
      <c r="C11" s="89"/>
      <c r="D11" s="123"/>
      <c r="E11" s="25">
        <f>PRODUCT(E8)</f>
        <v>51</v>
      </c>
      <c r="F11" s="25">
        <f>PRODUCT(F8)</f>
        <v>16</v>
      </c>
      <c r="G11" s="25">
        <f>PRODUCT(G8)</f>
        <v>1</v>
      </c>
      <c r="H11" s="25">
        <f>PRODUCT(H8)</f>
        <v>34</v>
      </c>
      <c r="I11" s="53">
        <f>PRODUCT(F11/E11)</f>
        <v>0.31372549019607843</v>
      </c>
      <c r="J11" s="24"/>
      <c r="K11" s="122" t="s">
        <v>65</v>
      </c>
      <c r="L11" s="89"/>
      <c r="M11" s="89"/>
      <c r="N11" s="124"/>
      <c r="O11" s="25"/>
      <c r="P11" s="25"/>
      <c r="Q11" s="25"/>
      <c r="R11" s="53"/>
      <c r="S11" s="125"/>
      <c r="T11" s="126"/>
      <c r="U11" s="127"/>
      <c r="V11" s="128"/>
      <c r="W11" s="85"/>
      <c r="X11" s="85"/>
      <c r="Y11" s="85"/>
      <c r="Z11" s="85"/>
    </row>
    <row r="12" spans="1:26" ht="15" customHeight="1" x14ac:dyDescent="0.2">
      <c r="A12" s="78"/>
      <c r="B12" s="129" t="s">
        <v>14</v>
      </c>
      <c r="C12" s="130"/>
      <c r="D12" s="131"/>
      <c r="E12" s="25"/>
      <c r="F12" s="25"/>
      <c r="G12" s="25"/>
      <c r="H12" s="25"/>
      <c r="I12" s="53"/>
      <c r="J12" s="24"/>
      <c r="K12" s="132" t="s">
        <v>66</v>
      </c>
      <c r="L12" s="133"/>
      <c r="M12" s="133"/>
      <c r="N12" s="124"/>
      <c r="O12" s="25"/>
      <c r="P12" s="25"/>
      <c r="Q12" s="25"/>
      <c r="R12" s="53"/>
      <c r="S12" s="125"/>
      <c r="T12" s="134"/>
      <c r="U12" s="135"/>
      <c r="V12" s="136"/>
      <c r="W12" s="85"/>
      <c r="X12" s="85"/>
      <c r="Y12" s="85"/>
      <c r="Z12" s="85"/>
    </row>
    <row r="13" spans="1:26" ht="15" customHeight="1" x14ac:dyDescent="0.2">
      <c r="A13" s="78"/>
      <c r="B13" s="122" t="s">
        <v>15</v>
      </c>
      <c r="C13" s="89"/>
      <c r="D13" s="123"/>
      <c r="E13" s="25"/>
      <c r="F13" s="25"/>
      <c r="G13" s="25"/>
      <c r="H13" s="25"/>
      <c r="I13" s="53"/>
      <c r="J13" s="24"/>
      <c r="K13" s="122" t="s">
        <v>67</v>
      </c>
      <c r="L13" s="89"/>
      <c r="M13" s="11"/>
      <c r="N13" s="124"/>
      <c r="O13" s="25"/>
      <c r="P13" s="25"/>
      <c r="Q13" s="25"/>
      <c r="R13" s="53"/>
      <c r="S13" s="125"/>
      <c r="T13" s="126"/>
      <c r="U13" s="135"/>
      <c r="V13" s="136"/>
      <c r="W13" s="85"/>
      <c r="X13" s="85"/>
      <c r="Y13" s="85"/>
      <c r="Z13" s="85"/>
    </row>
    <row r="14" spans="1:26" ht="15" customHeight="1" x14ac:dyDescent="0.2">
      <c r="A14" s="78"/>
      <c r="B14" s="119" t="s">
        <v>24</v>
      </c>
      <c r="C14" s="20"/>
      <c r="D14" s="137"/>
      <c r="E14" s="18">
        <f>SUM(E11:E13)</f>
        <v>51</v>
      </c>
      <c r="F14" s="18">
        <f>SUM(F11:F13)</f>
        <v>16</v>
      </c>
      <c r="G14" s="18">
        <f>SUM(G11:G13)</f>
        <v>1</v>
      </c>
      <c r="H14" s="18">
        <f>SUM(H11:H13)</f>
        <v>34</v>
      </c>
      <c r="I14" s="42">
        <f>PRODUCT(F14/E14)</f>
        <v>0.31372549019607843</v>
      </c>
      <c r="J14" s="24"/>
      <c r="K14" s="119" t="s">
        <v>24</v>
      </c>
      <c r="L14" s="137"/>
      <c r="M14" s="137"/>
      <c r="N14" s="18"/>
      <c r="O14" s="18"/>
      <c r="P14" s="18"/>
      <c r="Q14" s="18"/>
      <c r="R14" s="42"/>
      <c r="S14" s="138"/>
      <c r="T14" s="119"/>
      <c r="U14" s="137"/>
      <c r="V14" s="139"/>
      <c r="W14" s="85"/>
      <c r="X14" s="85"/>
      <c r="Y14" s="85"/>
      <c r="Z14" s="85"/>
    </row>
    <row r="15" spans="1:26" s="90" customFormat="1" ht="20.100000000000001" customHeight="1" x14ac:dyDescent="0.2">
      <c r="A15" s="78"/>
      <c r="B15" s="78"/>
      <c r="C15" s="67"/>
      <c r="D15" s="78"/>
      <c r="E15" s="78"/>
      <c r="F15" s="78"/>
      <c r="G15" s="78"/>
      <c r="H15" s="78"/>
      <c r="I15" s="78"/>
      <c r="J15" s="140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85"/>
      <c r="X15" s="85"/>
      <c r="Y15" s="85"/>
      <c r="Z15" s="85"/>
    </row>
    <row r="16" spans="1:26" s="141" customFormat="1" ht="15" customHeight="1" x14ac:dyDescent="0.2">
      <c r="A16" s="78"/>
      <c r="B16" s="78" t="s">
        <v>68</v>
      </c>
      <c r="C16" s="67" t="s">
        <v>44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85"/>
      <c r="X16" s="85"/>
      <c r="Y16" s="85"/>
      <c r="Z16" s="85"/>
    </row>
    <row r="17" spans="1:26" s="141" customFormat="1" ht="15" customHeight="1" x14ac:dyDescent="0.2">
      <c r="A17" s="78"/>
      <c r="B17" s="78"/>
      <c r="C17" s="67" t="s">
        <v>69</v>
      </c>
      <c r="D17" s="142"/>
      <c r="E17" s="78"/>
      <c r="F17" s="24"/>
      <c r="G17" s="24"/>
      <c r="H17" s="24"/>
      <c r="I17" s="24"/>
      <c r="J17" s="73"/>
      <c r="K17" s="78"/>
      <c r="L17" s="24"/>
      <c r="M17" s="24"/>
      <c r="N17" s="24"/>
      <c r="O17" s="78"/>
      <c r="P17" s="24"/>
      <c r="Q17" s="24"/>
      <c r="R17" s="24"/>
      <c r="S17" s="78"/>
      <c r="T17" s="78"/>
      <c r="U17" s="78"/>
      <c r="V17" s="85"/>
      <c r="W17" s="85"/>
      <c r="X17" s="85"/>
      <c r="Y17" s="85"/>
      <c r="Z17" s="85"/>
    </row>
    <row r="18" spans="1:26" s="141" customFormat="1" ht="15" customHeight="1" x14ac:dyDescent="0.2">
      <c r="A18" s="78"/>
      <c r="B18" s="78"/>
      <c r="C18" s="67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85"/>
      <c r="X18" s="85"/>
      <c r="Y18" s="85"/>
      <c r="Z18" s="85"/>
    </row>
    <row r="19" spans="1:26" s="141" customFormat="1" ht="15" customHeight="1" x14ac:dyDescent="0.2">
      <c r="A19" s="78"/>
      <c r="B19" s="78"/>
      <c r="C19" s="67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85"/>
      <c r="X19" s="85"/>
      <c r="Y19" s="85"/>
      <c r="Z19" s="85"/>
    </row>
    <row r="20" spans="1:26" s="141" customFormat="1" ht="15" customHeight="1" x14ac:dyDescent="0.2">
      <c r="A20" s="78"/>
      <c r="B20" s="78"/>
      <c r="C20" s="67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85"/>
      <c r="X20" s="85"/>
      <c r="Y20" s="85"/>
      <c r="Z20" s="85"/>
    </row>
    <row r="21" spans="1:26" s="141" customFormat="1" ht="15" customHeight="1" x14ac:dyDescent="0.2">
      <c r="A21" s="78"/>
      <c r="B21" s="78"/>
      <c r="C21" s="6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85"/>
      <c r="X21" s="85"/>
      <c r="Y21" s="85"/>
      <c r="Z21" s="85"/>
    </row>
    <row r="22" spans="1:26" s="141" customFormat="1" ht="15" customHeight="1" x14ac:dyDescent="0.2">
      <c r="A22" s="78"/>
      <c r="B22" s="78"/>
      <c r="C22" s="67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85"/>
      <c r="X22" s="85"/>
      <c r="Y22" s="85"/>
      <c r="Z22" s="85"/>
    </row>
    <row r="23" spans="1:26" s="141" customFormat="1" ht="15" customHeight="1" x14ac:dyDescent="0.2">
      <c r="A23" s="78"/>
      <c r="B23" s="78"/>
      <c r="C23" s="67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85"/>
      <c r="X23" s="85"/>
      <c r="Y23" s="85"/>
      <c r="Z23" s="85"/>
    </row>
    <row r="24" spans="1:26" s="141" customFormat="1" ht="15" customHeight="1" x14ac:dyDescent="0.2">
      <c r="A24" s="78"/>
      <c r="B24" s="78"/>
      <c r="C24" s="67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85"/>
      <c r="X24" s="85"/>
      <c r="Y24" s="85"/>
      <c r="Z24" s="85"/>
    </row>
    <row r="25" spans="1:26" s="141" customFormat="1" ht="15" customHeight="1" x14ac:dyDescent="0.2">
      <c r="A25" s="78"/>
      <c r="B25" s="78"/>
      <c r="C25" s="67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85"/>
      <c r="X25" s="85"/>
      <c r="Y25" s="85"/>
      <c r="Z25" s="85"/>
    </row>
    <row r="26" spans="1:26" s="141" customFormat="1" ht="15" customHeight="1" x14ac:dyDescent="0.2">
      <c r="A26" s="78"/>
      <c r="B26" s="78"/>
      <c r="C26" s="67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85"/>
      <c r="X26" s="85"/>
      <c r="Y26" s="85"/>
      <c r="Z26" s="85"/>
    </row>
    <row r="27" spans="1:26" s="141" customFormat="1" ht="15" customHeight="1" x14ac:dyDescent="0.2">
      <c r="A27" s="78"/>
      <c r="B27" s="78"/>
      <c r="C27" s="67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85"/>
      <c r="X27" s="85"/>
      <c r="Y27" s="85"/>
      <c r="Z27" s="85"/>
    </row>
    <row r="28" spans="1:26" s="141" customFormat="1" ht="15" customHeight="1" x14ac:dyDescent="0.2">
      <c r="A28" s="78"/>
      <c r="B28" s="78"/>
      <c r="C28" s="67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85"/>
      <c r="X28" s="85"/>
      <c r="Y28" s="85"/>
      <c r="Z28" s="85"/>
    </row>
    <row r="29" spans="1:26" s="141" customFormat="1" ht="15" customHeight="1" x14ac:dyDescent="0.2">
      <c r="A29" s="78"/>
      <c r="B29" s="78"/>
      <c r="C29" s="6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85"/>
      <c r="X29" s="85"/>
      <c r="Y29" s="85"/>
      <c r="Z29" s="85"/>
    </row>
    <row r="30" spans="1:26" s="141" customFormat="1" ht="15" customHeight="1" x14ac:dyDescent="0.2">
      <c r="A30" s="78"/>
      <c r="B30" s="78"/>
      <c r="C30" s="67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85"/>
      <c r="X30" s="85"/>
      <c r="Y30" s="85"/>
      <c r="Z30" s="85"/>
    </row>
    <row r="31" spans="1:26" s="141" customFormat="1" ht="15" customHeight="1" x14ac:dyDescent="0.2">
      <c r="A31" s="78"/>
      <c r="B31" s="78"/>
      <c r="C31" s="6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85"/>
      <c r="X31" s="85"/>
      <c r="Y31" s="85"/>
      <c r="Z31" s="85"/>
    </row>
    <row r="32" spans="1:26" s="141" customFormat="1" ht="15" customHeight="1" x14ac:dyDescent="0.2">
      <c r="A32" s="78"/>
      <c r="B32" s="78"/>
      <c r="C32" s="67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85"/>
      <c r="X32" s="85"/>
      <c r="Y32" s="85"/>
      <c r="Z32" s="85"/>
    </row>
    <row r="33" spans="1:26" s="141" customFormat="1" ht="15" customHeight="1" x14ac:dyDescent="0.2">
      <c r="A33" s="78"/>
      <c r="B33" s="78"/>
      <c r="C33" s="67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85"/>
      <c r="X33" s="85"/>
      <c r="Y33" s="85"/>
      <c r="Z33" s="85"/>
    </row>
    <row r="34" spans="1:26" s="141" customFormat="1" ht="15" customHeight="1" x14ac:dyDescent="0.2">
      <c r="A34" s="78"/>
      <c r="B34" s="78"/>
      <c r="C34" s="6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85"/>
      <c r="X34" s="85"/>
      <c r="Y34" s="85"/>
      <c r="Z34" s="85"/>
    </row>
    <row r="35" spans="1:26" s="141" customFormat="1" ht="15" customHeight="1" x14ac:dyDescent="0.2">
      <c r="A35" s="78"/>
      <c r="B35" s="78"/>
      <c r="C35" s="67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85"/>
      <c r="X35" s="85"/>
      <c r="Y35" s="85"/>
      <c r="Z35" s="85"/>
    </row>
    <row r="36" spans="1:26" s="141" customFormat="1" ht="15" customHeight="1" x14ac:dyDescent="0.2">
      <c r="A36" s="78"/>
      <c r="B36" s="78"/>
      <c r="C36" s="67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85"/>
      <c r="X36" s="85"/>
      <c r="Y36" s="85"/>
      <c r="Z36" s="85"/>
    </row>
    <row r="37" spans="1:26" s="141" customFormat="1" ht="15" customHeight="1" x14ac:dyDescent="0.2">
      <c r="A37" s="78"/>
      <c r="B37" s="78"/>
      <c r="C37" s="6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85"/>
      <c r="X37" s="85"/>
      <c r="Y37" s="85"/>
      <c r="Z37" s="85"/>
    </row>
    <row r="38" spans="1:26" ht="15" customHeight="1" x14ac:dyDescent="0.25"/>
    <row r="39" spans="1:26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2021-11-12T14:46:11Z</dcterms:modified>
</cp:coreProperties>
</file>